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tabRatio="889"/>
  </bookViews>
  <sheets>
    <sheet name="1.2024年全市预算收支表 (2)" sheetId="421" r:id="rId1"/>
    <sheet name="2.2024年全市预算收入表 (2)" sheetId="422" r:id="rId2"/>
    <sheet name="3.2024年全市预算支出表  (2)" sheetId="423" r:id="rId3"/>
    <sheet name="4.2024年市本级一般公共预算收支预算总表" sheetId="424" r:id="rId4"/>
    <sheet name="5.2024年市本级一般公共预算收入表 (2)" sheetId="425" r:id="rId5"/>
    <sheet name="6.2024年市本级一般公共预算支出表 (2)" sheetId="426" r:id="rId6"/>
    <sheet name="7.2024年市级收入表" sheetId="427" r:id="rId7"/>
    <sheet name="8.2024年市级支出表 (2)" sheetId="428" r:id="rId8"/>
    <sheet name="9.2024年市级支出明细 (2)" sheetId="429" r:id="rId9"/>
    <sheet name="10.2024年基本支出经济分类 (2)" sheetId="430" r:id="rId10"/>
    <sheet name="11.2024年市级支出总表" sheetId="431" r:id="rId11"/>
    <sheet name="12.2024年转移支付分项目 (2)" sheetId="432" r:id="rId12"/>
    <sheet name="13.转移支付分地区" sheetId="466" r:id="rId13"/>
    <sheet name="14.2023年和2024年政府一般债务余额情况表" sheetId="459" r:id="rId14"/>
    <sheet name="15.2023年地方政府一般债务分地区限额表" sheetId="460" r:id="rId15"/>
    <sheet name="16.三公经费预算表" sheetId="464" r:id="rId16"/>
    <sheet name="17.市本级基建支出" sheetId="465" r:id="rId17"/>
    <sheet name="18.2024全市基金收支预算 (2)" sheetId="433" r:id="rId18"/>
    <sheet name="19.2024全市基金收入预算  (2)" sheetId="434" r:id="rId19"/>
    <sheet name="20.2024全市基金支出预算  (2)" sheetId="435" r:id="rId20"/>
    <sheet name="21.2024年市本级基金收支预算 (2)" sheetId="436" r:id="rId21"/>
    <sheet name="22.2024年市本级政府性基金收入表 (2)" sheetId="437" r:id="rId22"/>
    <sheet name="23.2024年市本级政府性基金预算支出表 (2)" sheetId="438" r:id="rId23"/>
    <sheet name="24.2024年市级基金收入 (2)" sheetId="439" r:id="rId24"/>
    <sheet name="25.2024年市级基金支出 (2)" sheetId="440" r:id="rId25"/>
    <sheet name="26.2024市级基金支出明细 (2)" sheetId="441" r:id="rId26"/>
    <sheet name="27.2024年政府性基金转移支付表" sheetId="467" r:id="rId27"/>
    <sheet name="28.2024年政府性基金转移支付表(分地区)" sheetId="442" r:id="rId28"/>
    <sheet name="29.2023年和2024年政府专项债务余额情况表" sheetId="461" r:id="rId29"/>
    <sheet name="30.2023年政府专项债务分地区限额表" sheetId="462" r:id="rId30"/>
    <sheet name="31.2024全市国有资本收支预算" sheetId="415" r:id="rId31"/>
    <sheet name="32.2024全市国有资本收入预算" sheetId="420" r:id="rId32"/>
    <sheet name="33.2024全市国有资本支出预算 " sheetId="416" r:id="rId33"/>
    <sheet name="34.2024年市级国有资本经营收支预算表" sheetId="417" r:id="rId34"/>
    <sheet name="35.2024年市本级国有资本经营预算收入表 " sheetId="418" r:id="rId35"/>
    <sheet name="48.2024年市本级国有资本经营预算支出表" sheetId="419" state="hidden" r:id="rId36"/>
    <sheet name="36.2024年市本级国有资本经营预算支出表 (2)" sheetId="463" r:id="rId37"/>
    <sheet name="37.2023全市社保收支" sheetId="356" r:id="rId38"/>
    <sheet name="38.2023全市社保收入" sheetId="364" r:id="rId39"/>
    <sheet name="39.2023全市社保支出" sheetId="365" r:id="rId40"/>
    <sheet name="40.2023年全市社保基金结余执行表" sheetId="357" r:id="rId41"/>
    <sheet name="41.2023年市级社保收支" sheetId="358" r:id="rId42"/>
    <sheet name="42.2023年市级社保收入 " sheetId="366" r:id="rId43"/>
    <sheet name="43.2023年市级社保支出" sheetId="367" r:id="rId44"/>
    <sheet name="44.2023市级社保收入" sheetId="359" r:id="rId45"/>
    <sheet name="45.2023市级社保支出" sheetId="360" r:id="rId46"/>
    <sheet name="46.2024年全市社保" sheetId="361" r:id="rId47"/>
    <sheet name="47.2024年全市社保收入" sheetId="368" r:id="rId48"/>
    <sheet name="48.2024年全市社保 支出" sheetId="369" r:id="rId49"/>
    <sheet name="49.2024年全市社保基金结余预算表" sheetId="362" r:id="rId50"/>
    <sheet name="50.2024年市级社保" sheetId="363" r:id="rId51"/>
    <sheet name="51.2024年市本级社会保险基金收入表" sheetId="370" r:id="rId52"/>
    <sheet name="52.2024年市本级社会保险基金支出表" sheetId="371" r:id="rId53"/>
    <sheet name="53.2024年市本级社会保险基金本级收入表 " sheetId="376" r:id="rId54"/>
    <sheet name="54.2024年市本级社会保险基金本级支出表" sheetId="377" r:id="rId55"/>
  </sheets>
  <externalReferences>
    <externalReference r:id="rId57"/>
    <externalReference r:id="rId58"/>
    <externalReference r:id="rId59"/>
    <externalReference r:id="rId60"/>
    <externalReference r:id="rId61"/>
  </externalReferences>
  <definedNames>
    <definedName name="\aa" localSheetId="4">#REF!</definedName>
    <definedName name="\aa" localSheetId="5">#REF!</definedName>
    <definedName name="\aa" localSheetId="13">#REF!</definedName>
    <definedName name="\aa" localSheetId="14">#REF!</definedName>
    <definedName name="\aa" localSheetId="21">#REF!</definedName>
    <definedName name="\aa" localSheetId="22">#REF!</definedName>
    <definedName name="\aa" localSheetId="28">#REF!</definedName>
    <definedName name="\aa" localSheetId="29">#REF!</definedName>
    <definedName name="\aa" localSheetId="30">#REF!</definedName>
    <definedName name="\aa" localSheetId="31">#REF!</definedName>
    <definedName name="\aa" localSheetId="32">#REF!</definedName>
    <definedName name="\aa" localSheetId="35">#REF!</definedName>
    <definedName name="\aa" localSheetId="33">#REF!</definedName>
    <definedName name="\aa" localSheetId="34">#REF!</definedName>
    <definedName name="\aa" localSheetId="36">#REF!</definedName>
    <definedName name="\aa" localSheetId="40">#REF!</definedName>
    <definedName name="\aa" localSheetId="49">#REF!</definedName>
    <definedName name="\aa">#REF!</definedName>
    <definedName name="\d" localSheetId="13">#REF!</definedName>
    <definedName name="\d" localSheetId="14">#REF!</definedName>
    <definedName name="\d" localSheetId="25">#REF!</definedName>
    <definedName name="\d" localSheetId="28">#REF!</definedName>
    <definedName name="\d" localSheetId="29">#REF!</definedName>
    <definedName name="\d" localSheetId="30">#REF!</definedName>
    <definedName name="\d" localSheetId="31">#REF!</definedName>
    <definedName name="\d" localSheetId="32">#REF!</definedName>
    <definedName name="\d" localSheetId="35">#REF!</definedName>
    <definedName name="\d" localSheetId="33">#REF!</definedName>
    <definedName name="\d" localSheetId="34">#REF!</definedName>
    <definedName name="\d" localSheetId="36">#REF!</definedName>
    <definedName name="\d" localSheetId="44">#REF!</definedName>
    <definedName name="\d" localSheetId="45">#REF!</definedName>
    <definedName name="\d">#REF!</definedName>
    <definedName name="\P" localSheetId="13">#REF!</definedName>
    <definedName name="\P" localSheetId="14">#REF!</definedName>
    <definedName name="\P" localSheetId="28">#REF!</definedName>
    <definedName name="\P" localSheetId="29">#REF!</definedName>
    <definedName name="\P" localSheetId="30">#REF!</definedName>
    <definedName name="\P" localSheetId="31">#REF!</definedName>
    <definedName name="\P" localSheetId="32">#REF!</definedName>
    <definedName name="\P" localSheetId="35">#REF!</definedName>
    <definedName name="\P" localSheetId="33">#REF!</definedName>
    <definedName name="\P" localSheetId="34">#REF!</definedName>
    <definedName name="\P" localSheetId="36">#REF!</definedName>
    <definedName name="\P" localSheetId="44">#REF!</definedName>
    <definedName name="\P" localSheetId="45">#REF!</definedName>
    <definedName name="\P">#REF!</definedName>
    <definedName name="\x" localSheetId="13">#REF!</definedName>
    <definedName name="\x" localSheetId="14">#REF!</definedName>
    <definedName name="\x" localSheetId="25">#REF!</definedName>
    <definedName name="\x" localSheetId="28">#REF!</definedName>
    <definedName name="\x" localSheetId="29">#REF!</definedName>
    <definedName name="\x" localSheetId="30">#REF!</definedName>
    <definedName name="\x" localSheetId="31">#REF!</definedName>
    <definedName name="\x" localSheetId="32">#REF!</definedName>
    <definedName name="\x" localSheetId="35">#REF!</definedName>
    <definedName name="\x" localSheetId="33">#REF!</definedName>
    <definedName name="\x" localSheetId="34">#REF!</definedName>
    <definedName name="\x" localSheetId="36">#REF!</definedName>
    <definedName name="\x" localSheetId="44">#REF!</definedName>
    <definedName name="\x" localSheetId="45">#REF!</definedName>
    <definedName name="\x">#REF!</definedName>
    <definedName name="\z">#N/A</definedName>
    <definedName name="_11" localSheetId="4" hidden="1">#REF!</definedName>
    <definedName name="_11" localSheetId="5" hidden="1">#REF!</definedName>
    <definedName name="_11" localSheetId="21" hidden="1">#REF!</definedName>
    <definedName name="_11" localSheetId="22" hidden="1">#REF!</definedName>
    <definedName name="_11" localSheetId="30" hidden="1">#REF!</definedName>
    <definedName name="_11" localSheetId="31" hidden="1">#REF!</definedName>
    <definedName name="_11" localSheetId="32" hidden="1">#REF!</definedName>
    <definedName name="_11" localSheetId="35" hidden="1">#REF!</definedName>
    <definedName name="_11" localSheetId="33" hidden="1">#REF!</definedName>
    <definedName name="_11" localSheetId="34" hidden="1">#REF!</definedName>
    <definedName name="_11" localSheetId="36" hidden="1">#REF!</definedName>
    <definedName name="_11" hidden="1">#REF!</definedName>
    <definedName name="_xlnm._FilterDatabase" localSheetId="8" hidden="1">'9.2024年市级支出明细 (2)'!$B$1:$E$403</definedName>
    <definedName name="_xlnm._FilterDatabase" localSheetId="14" hidden="1">'15.2023年地方政府一般债务分地区限额表'!$A$4:$C$6</definedName>
    <definedName name="_xlnm._FilterDatabase" localSheetId="29" hidden="1">'30.2023年政府专项债务分地区限额表'!$A$4:$C$18</definedName>
    <definedName name="_Key1" localSheetId="13" hidden="1">#REF!</definedName>
    <definedName name="_Key1" localSheetId="14" hidden="1">#REF!</definedName>
    <definedName name="_Key1" localSheetId="28" hidden="1">#REF!</definedName>
    <definedName name="_Key1" localSheetId="29" hidden="1">#REF!</definedName>
    <definedName name="_Key1" localSheetId="30" hidden="1">#REF!</definedName>
    <definedName name="_Key1" localSheetId="31" hidden="1">#REF!</definedName>
    <definedName name="_Key1" localSheetId="32" hidden="1">#REF!</definedName>
    <definedName name="_Key1" localSheetId="35" hidden="1">#REF!</definedName>
    <definedName name="_Key1" localSheetId="33" hidden="1">#REF!</definedName>
    <definedName name="_Key1" localSheetId="34" hidden="1">#REF!</definedName>
    <definedName name="_Key1" localSheetId="36" hidden="1">#REF!</definedName>
    <definedName name="_Key1" localSheetId="44" hidden="1">#REF!</definedName>
    <definedName name="_Key1" localSheetId="45" hidden="1">#REF!</definedName>
    <definedName name="_Key1" hidden="1">#REF!</definedName>
    <definedName name="_Order1" hidden="1">255</definedName>
    <definedName name="_Order2" hidden="1">255</definedName>
    <definedName name="_Sort" localSheetId="13" hidden="1">#REF!</definedName>
    <definedName name="_Sort" localSheetId="14" hidden="1">#REF!</definedName>
    <definedName name="_Sort" localSheetId="28" hidden="1">#REF!</definedName>
    <definedName name="_Sort" localSheetId="29" hidden="1">#REF!</definedName>
    <definedName name="_Sort" localSheetId="30" hidden="1">#REF!</definedName>
    <definedName name="_Sort" localSheetId="31" hidden="1">#REF!</definedName>
    <definedName name="_Sort" localSheetId="32" hidden="1">#REF!</definedName>
    <definedName name="_Sort" localSheetId="35" hidden="1">#REF!</definedName>
    <definedName name="_Sort" localSheetId="33" hidden="1">#REF!</definedName>
    <definedName name="_Sort" localSheetId="34" hidden="1">#REF!</definedName>
    <definedName name="_Sort" localSheetId="36" hidden="1">#REF!</definedName>
    <definedName name="_Sort" localSheetId="44" hidden="1">#REF!</definedName>
    <definedName name="_Sort" localSheetId="45" hidden="1">#REF!</definedName>
    <definedName name="_Sort" hidden="1">#REF!</definedName>
    <definedName name="A">#N/A</definedName>
    <definedName name="aaaaaaa" localSheetId="13">#REF!</definedName>
    <definedName name="aaaaaaa" localSheetId="14">#REF!</definedName>
    <definedName name="aaaaaaa" localSheetId="28">#REF!</definedName>
    <definedName name="aaaaaaa" localSheetId="29">#REF!</definedName>
    <definedName name="aaaaaaa" localSheetId="30">#REF!</definedName>
    <definedName name="aaaaaaa" localSheetId="31">#REF!</definedName>
    <definedName name="aaaaaaa" localSheetId="32">#REF!</definedName>
    <definedName name="aaaaaaa" localSheetId="35">#REF!</definedName>
    <definedName name="aaaaaaa" localSheetId="33">#REF!</definedName>
    <definedName name="aaaaaaa" localSheetId="34">#REF!</definedName>
    <definedName name="aaaaaaa" localSheetId="36">#REF!</definedName>
    <definedName name="aaaaaaa">#REF!</definedName>
    <definedName name="B">#N/A</definedName>
    <definedName name="Database" localSheetId="13" hidden="1">#REF!</definedName>
    <definedName name="Database" localSheetId="14" hidden="1">#REF!</definedName>
    <definedName name="Database" localSheetId="25" hidden="1">#REF!</definedName>
    <definedName name="Database" localSheetId="28" hidden="1">#REF!</definedName>
    <definedName name="Database" localSheetId="29" hidden="1">#REF!</definedName>
    <definedName name="Database" localSheetId="30" hidden="1">#REF!</definedName>
    <definedName name="Database" localSheetId="31" hidden="1">#REF!</definedName>
    <definedName name="Database" localSheetId="32" hidden="1">#REF!</definedName>
    <definedName name="Database" localSheetId="35" hidden="1">#REF!</definedName>
    <definedName name="Database" localSheetId="33" hidden="1">#REF!</definedName>
    <definedName name="Database" localSheetId="34" hidden="1">#REF!</definedName>
    <definedName name="Database" localSheetId="36" hidden="1">#REF!</definedName>
    <definedName name="Database" localSheetId="44" hidden="1">#REF!</definedName>
    <definedName name="Database" localSheetId="45" hidden="1">#REF!</definedName>
    <definedName name="Database" hidden="1">#REF!</definedName>
    <definedName name="dddddd" localSheetId="13">#REF!</definedName>
    <definedName name="dddddd" localSheetId="14">#REF!</definedName>
    <definedName name="dddddd" localSheetId="28">#REF!</definedName>
    <definedName name="dddddd" localSheetId="29">#REF!</definedName>
    <definedName name="dddddd" localSheetId="30">#REF!</definedName>
    <definedName name="dddddd" localSheetId="31">#REF!</definedName>
    <definedName name="dddddd" localSheetId="32">#REF!</definedName>
    <definedName name="dddddd" localSheetId="35">#REF!</definedName>
    <definedName name="dddddd" localSheetId="33">#REF!</definedName>
    <definedName name="dddddd" localSheetId="34">#REF!</definedName>
    <definedName name="dddddd" localSheetId="36">#REF!</definedName>
    <definedName name="dddddd">#REF!</definedName>
    <definedName name="ffffff" localSheetId="13">#REF!</definedName>
    <definedName name="ffffff" localSheetId="14">#REF!</definedName>
    <definedName name="ffffff" localSheetId="28">#REF!</definedName>
    <definedName name="ffffff" localSheetId="29">#REF!</definedName>
    <definedName name="ffffff" localSheetId="30">#REF!</definedName>
    <definedName name="ffffff" localSheetId="31">#REF!</definedName>
    <definedName name="ffffff" localSheetId="32">#REF!</definedName>
    <definedName name="ffffff" localSheetId="35">#REF!</definedName>
    <definedName name="ffffff" localSheetId="33">#REF!</definedName>
    <definedName name="ffffff" localSheetId="34">#REF!</definedName>
    <definedName name="ffffff" localSheetId="36">#REF!</definedName>
    <definedName name="ffffff">#REF!</definedName>
    <definedName name="ggggg" localSheetId="13">#REF!</definedName>
    <definedName name="ggggg" localSheetId="14">#REF!</definedName>
    <definedName name="ggggg" localSheetId="28">#REF!</definedName>
    <definedName name="ggggg" localSheetId="29">#REF!</definedName>
    <definedName name="ggggg" localSheetId="30">#REF!</definedName>
    <definedName name="ggggg" localSheetId="31">#REF!</definedName>
    <definedName name="ggggg" localSheetId="32">#REF!</definedName>
    <definedName name="ggggg" localSheetId="35">#REF!</definedName>
    <definedName name="ggggg" localSheetId="33">#REF!</definedName>
    <definedName name="ggggg" localSheetId="34">#REF!</definedName>
    <definedName name="ggggg" localSheetId="36">#REF!</definedName>
    <definedName name="ggggg">#REF!</definedName>
    <definedName name="gxxe2003">'[1]P1012001'!$A$6:$E$117</definedName>
    <definedName name="hhh" localSheetId="4">'[2]Mp-team 1'!#REF!</definedName>
    <definedName name="hhh" localSheetId="5">'[2]Mp-team 1'!#REF!</definedName>
    <definedName name="hhh" localSheetId="13">'[2]Mp-team 1'!#REF!</definedName>
    <definedName name="hhh" localSheetId="14">'[2]Mp-team 1'!#REF!</definedName>
    <definedName name="hhh" localSheetId="21">'[2]Mp-team 1'!#REF!</definedName>
    <definedName name="hhh" localSheetId="22">'[2]Mp-team 1'!#REF!</definedName>
    <definedName name="hhh" localSheetId="28">'[2]Mp-team 1'!#REF!</definedName>
    <definedName name="hhh" localSheetId="29">'[2]Mp-team 1'!#REF!</definedName>
    <definedName name="hhh" localSheetId="30">'[3]Mp-team 1'!#REF!</definedName>
    <definedName name="hhh" localSheetId="31">'[3]Mp-team 1'!#REF!</definedName>
    <definedName name="hhh" localSheetId="32">'[3]Mp-team 1'!#REF!</definedName>
    <definedName name="hhh" localSheetId="35">'[2]Mp-team 1'!#REF!</definedName>
    <definedName name="hhh" localSheetId="33">'[3]Mp-team 1'!#REF!</definedName>
    <definedName name="hhh" localSheetId="34">'[2]Mp-team 1'!#REF!</definedName>
    <definedName name="hhh" localSheetId="36">'[2]Mp-team 1'!#REF!</definedName>
    <definedName name="hhh" localSheetId="40">'[3]Mp-team 1'!#REF!</definedName>
    <definedName name="hhh" localSheetId="49">'[3]Mp-team 1'!#REF!</definedName>
    <definedName name="hhh">'[3]Mp-team 1'!#REF!</definedName>
    <definedName name="hhhhhh" localSheetId="13">#REF!</definedName>
    <definedName name="hhhhhh" localSheetId="14">#REF!</definedName>
    <definedName name="hhhhhh" localSheetId="28">#REF!</definedName>
    <definedName name="hhhhhh" localSheetId="29">#REF!</definedName>
    <definedName name="hhhhhh" localSheetId="30">#REF!</definedName>
    <definedName name="hhhhhh" localSheetId="31">#REF!</definedName>
    <definedName name="hhhhhh" localSheetId="32">#REF!</definedName>
    <definedName name="hhhhhh" localSheetId="35">#REF!</definedName>
    <definedName name="hhhhhh" localSheetId="33">#REF!</definedName>
    <definedName name="hhhhhh" localSheetId="34">#REF!</definedName>
    <definedName name="hhhhhh" localSheetId="36">#REF!</definedName>
    <definedName name="hhhhhh">#REF!</definedName>
    <definedName name="hhhhhhhhh" localSheetId="13">#REF!</definedName>
    <definedName name="hhhhhhhhh" localSheetId="14">#REF!</definedName>
    <definedName name="hhhhhhhhh" localSheetId="28">#REF!</definedName>
    <definedName name="hhhhhhhhh" localSheetId="29">#REF!</definedName>
    <definedName name="hhhhhhhhh" localSheetId="30">#REF!</definedName>
    <definedName name="hhhhhhhhh" localSheetId="31">#REF!</definedName>
    <definedName name="hhhhhhhhh" localSheetId="32">#REF!</definedName>
    <definedName name="hhhhhhhhh" localSheetId="35">#REF!</definedName>
    <definedName name="hhhhhhhhh" localSheetId="33">#REF!</definedName>
    <definedName name="hhhhhhhhh" localSheetId="34">#REF!</definedName>
    <definedName name="hhhhhhhhh" localSheetId="36">#REF!</definedName>
    <definedName name="hhhhhhhhh">#REF!</definedName>
    <definedName name="jjjjj" localSheetId="13">#REF!</definedName>
    <definedName name="jjjjj" localSheetId="14">#REF!</definedName>
    <definedName name="jjjjj" localSheetId="28">#REF!</definedName>
    <definedName name="jjjjj" localSheetId="29">#REF!</definedName>
    <definedName name="jjjjj" localSheetId="30">#REF!</definedName>
    <definedName name="jjjjj" localSheetId="31">#REF!</definedName>
    <definedName name="jjjjj" localSheetId="32">#REF!</definedName>
    <definedName name="jjjjj" localSheetId="35">#REF!</definedName>
    <definedName name="jjjjj" localSheetId="33">#REF!</definedName>
    <definedName name="jjjjj" localSheetId="34">#REF!</definedName>
    <definedName name="jjjjj" localSheetId="36">#REF!</definedName>
    <definedName name="jjjjj">#REF!</definedName>
    <definedName name="kkkkk" localSheetId="13">#REF!</definedName>
    <definedName name="kkkkk" localSheetId="14">#REF!</definedName>
    <definedName name="kkkkk" localSheetId="28">#REF!</definedName>
    <definedName name="kkkkk" localSheetId="29">#REF!</definedName>
    <definedName name="kkkkk" localSheetId="30">#REF!</definedName>
    <definedName name="kkkkk" localSheetId="31">#REF!</definedName>
    <definedName name="kkkkk" localSheetId="32">#REF!</definedName>
    <definedName name="kkkkk" localSheetId="35">#REF!</definedName>
    <definedName name="kkkkk" localSheetId="33">#REF!</definedName>
    <definedName name="kkkkk" localSheetId="34">#REF!</definedName>
    <definedName name="kkkkk" localSheetId="36">#REF!</definedName>
    <definedName name="kkkkk">#REF!</definedName>
    <definedName name="_xlnm.Print_Area" localSheetId="3">'4.2024年市本级一般公共预算收支预算总表'!$A$1:$D$13</definedName>
    <definedName name="_xlnm.Print_Area" localSheetId="4">'5.2024年市本级一般公共预算收入表 (2)'!$A$1:$B$12</definedName>
    <definedName name="_xlnm.Print_Area" localSheetId="5">'6.2024年市本级一般公共预算支出表 (2)'!$A$1:$B$13</definedName>
    <definedName name="_xlnm.Print_Area" localSheetId="6">'7.2024年市级收入表'!$A$1:$C$26</definedName>
    <definedName name="_xlnm.Print_Area" localSheetId="7">'8.2024年市级支出表 (2)'!$A$1:$C$31</definedName>
    <definedName name="_xlnm.Print_Area" localSheetId="8">'9.2024年市级支出明细 (2)'!$B$1:$E$403</definedName>
    <definedName name="_xlnm.Print_Area" localSheetId="9">'10.2024年基本支出经济分类 (2)'!$A$1:$B$33</definedName>
    <definedName name="_xlnm.Print_Area" localSheetId="10">'11.2024年市级支出总表'!$A$1:$E$29</definedName>
    <definedName name="_xlnm.Print_Area" localSheetId="11">'12.2024年转移支付分项目 (2)'!$A$1:$P$72</definedName>
    <definedName name="_xlnm.Print_Area" localSheetId="13">'14.2023年和2024年政府一般债务余额情况表'!$A$1:$G$14</definedName>
    <definedName name="_xlnm.Print_Area" localSheetId="14">'15.2023年地方政府一般债务分地区限额表'!$A$1:$D$18</definedName>
    <definedName name="_xlnm.Print_Area" localSheetId="17">'18.2024全市基金收支预算 (2)'!$A$1:$D$39</definedName>
    <definedName name="_xlnm.Print_Area" localSheetId="18">'19.2024全市基金收入预算  (2)'!$A$1:$B$28</definedName>
    <definedName name="_xlnm.Print_Area" localSheetId="19">'20.2024全市基金支出预算  (2)'!$A$1:$B$32</definedName>
    <definedName name="_xlnm.Print_Area" localSheetId="20">'21.2024年市本级基金收支预算 (2)'!$A$1:$D$11</definedName>
    <definedName name="_xlnm.Print_Area" localSheetId="21">'22.2024年市本级政府性基金收入表 (2)'!$A$1:$B$9</definedName>
    <definedName name="_xlnm.Print_Area" localSheetId="22">'23.2024年市本级政府性基金预算支出表 (2)'!$A$1:$B$11</definedName>
    <definedName name="_xlnm.Print_Area" localSheetId="23">'24.2024年市级基金收入 (2)'!$A$1:$C$11</definedName>
    <definedName name="_xlnm.Print_Area" localSheetId="24">'25.2024年市级基金支出 (2)'!$A$1:$C$23</definedName>
    <definedName name="_xlnm.Print_Area" localSheetId="25">'26.2024市级基金支出明细 (2)'!$A$1:$E$40</definedName>
    <definedName name="_xlnm.Print_Area" localSheetId="27">'28.2024年政府性基金转移支付表(分地区)'!$A$1:$B$19</definedName>
    <definedName name="_xlnm.Print_Area" localSheetId="28">'29.2023年和2024年政府专项债务余额情况表'!$A$1:$G$12</definedName>
    <definedName name="_xlnm.Print_Area" localSheetId="29">'30.2023年政府专项债务分地区限额表'!$A$1:$D$18</definedName>
    <definedName name="_xlnm.Print_Area" localSheetId="30">'31.2024全市国有资本收支预算'!$A$1:$D$12</definedName>
    <definedName name="_xlnm.Print_Area" localSheetId="31">'32.2024全市国有资本收入预算'!$A$1:$B$13</definedName>
    <definedName name="_xlnm.Print_Area" localSheetId="32">'33.2024全市国有资本支出预算 '!$A$1:$B$13</definedName>
    <definedName name="_xlnm.Print_Area" localSheetId="35">'48.2024年市本级国有资本经营预算支出表'!$A$1:$B$23</definedName>
    <definedName name="_xlnm.Print_Area" localSheetId="33">'34.2024年市级国有资本经营收支预算表'!$A$1:$D$30</definedName>
    <definedName name="_xlnm.Print_Area" localSheetId="34">'35.2024年市本级国有资本经营预算收入表 '!$A$1:$B$30</definedName>
    <definedName name="_xlnm.Print_Area" localSheetId="36">'36.2024年市本级国有资本经营预算支出表 (2)'!$A$1:$B$23</definedName>
    <definedName name="_xlnm.Print_Area" localSheetId="37">'37.2023全市社保收支'!$A$1:$D$13</definedName>
    <definedName name="_xlnm.Print_Area" localSheetId="38">'38.2023全市社保收入'!$A$1:$B$13</definedName>
    <definedName name="_xlnm.Print_Area" localSheetId="39">'39.2023全市社保支出'!$A$1:$B$13</definedName>
    <definedName name="_xlnm.Print_Area" localSheetId="40">'40.2023年全市社保基金结余执行表'!$A$1:$D$18</definedName>
    <definedName name="_xlnm.Print_Area" localSheetId="41">'41.2023年市级社保收支'!$A$1:$D$12</definedName>
    <definedName name="_xlnm.Print_Area" localSheetId="42">'42.2023年市级社保收入 '!$A$1:$B$12</definedName>
    <definedName name="_xlnm.Print_Area" localSheetId="43">'43.2023年市级社保支出'!$A$1:$B$12</definedName>
    <definedName name="_xlnm.Print_Area" localSheetId="44">'44.2023市级社保收入'!$A$1:$E$12</definedName>
    <definedName name="_xlnm.Print_Area" localSheetId="45">'45.2023市级社保支出'!$A$1:$E$13</definedName>
    <definedName name="_xlnm.Print_Area" localSheetId="46">'46.2024年全市社保'!$A$1:$D$13</definedName>
    <definedName name="_xlnm.Print_Area" localSheetId="47">'47.2024年全市社保收入'!$A$1:$B$13</definedName>
    <definedName name="_xlnm.Print_Area" localSheetId="48">'48.2024年全市社保 支出'!$A$1:$B$13</definedName>
    <definedName name="_xlnm.Print_Area" localSheetId="49">'49.2024年全市社保基金结余预算表'!$A$1:$D$18</definedName>
    <definedName name="_xlnm.Print_Area" localSheetId="50">'50.2024年市级社保'!$A$1:$D$37</definedName>
    <definedName name="_xlnm.Print_Area" localSheetId="51">'51.2024年市本级社会保险基金收入表'!$A$1:$D$34</definedName>
    <definedName name="_xlnm.Print_Area" localSheetId="52">'52.2024年市本级社会保险基金支出表'!$A$1:$E$36</definedName>
    <definedName name="_xlnm.Print_Area" localSheetId="53">'53.2024年市本级社会保险基金本级收入表 '!$A$1:$D$11</definedName>
    <definedName name="_xlnm.Print_Area" localSheetId="54">'54.2024年市本级社会保险基金本级支出表'!$A$1:$E$11</definedName>
    <definedName name="_xlnm.Print_Area" localSheetId="0">'1.2024年全市预算收支表 (2)'!$A$1:$D$39</definedName>
    <definedName name="_xlnm.Print_Area" localSheetId="1">'2.2024年全市预算收入表 (2)'!$A$1:$B$38</definedName>
    <definedName name="_xlnm.Print_Area" localSheetId="2">'3.2024年全市预算支出表  (2)'!$A$1:$B$33</definedName>
    <definedName name="_xlnm.Print_Area">#N/A</definedName>
    <definedName name="_xlnm.Print_Titles" localSheetId="8">'9.2024年市级支出明细 (2)'!$3:$4</definedName>
    <definedName name="_xlnm.Print_Titles" localSheetId="9">'10.2024年基本支出经济分类 (2)'!$1:$4</definedName>
    <definedName name="_xlnm.Print_Titles" localSheetId="11">'12.2024年转移支付分项目 (2)'!$3:$5</definedName>
    <definedName name="_xlnm.Print_Titles" localSheetId="17">'18.2024全市基金收支预算 (2)'!$3:$4</definedName>
    <definedName name="_xlnm.Print_Titles" localSheetId="18">'19.2024全市基金收入预算  (2)'!$3:$4</definedName>
    <definedName name="_xlnm.Print_Titles" localSheetId="19">'20.2024全市基金支出预算  (2)'!$3:$4</definedName>
    <definedName name="_xlnm.Print_Titles" localSheetId="25">'26.2024市级基金支出明细 (2)'!$3:$4</definedName>
    <definedName name="_xlnm.Print_Titles" localSheetId="35">'48.2024年市本级国有资本经营预算支出表'!$3:$4</definedName>
    <definedName name="_xlnm.Print_Titles" localSheetId="33">'34.2024年市级国有资本经营收支预算表'!$3:$4</definedName>
    <definedName name="_xlnm.Print_Titles" localSheetId="34">'35.2024年市本级国有资本经营预算收入表 '!$3:$4</definedName>
    <definedName name="_xlnm.Print_Titles" localSheetId="36">'36.2024年市本级国有资本经营预算支出表 (2)'!$3:$4</definedName>
    <definedName name="_xlnm.Print_Titles" localSheetId="44">'44.2023市级社保收入'!$2:$7</definedName>
    <definedName name="_xlnm.Print_Titles" localSheetId="45">'45.2023市级社保支出'!$2:$6</definedName>
    <definedName name="_xlnm.Print_Titles" localSheetId="46">'46.2024年全市社保'!$1:$4</definedName>
    <definedName name="_xlnm.Print_Titles" localSheetId="47">'47.2024年全市社保收入'!$1:$4</definedName>
    <definedName name="_xlnm.Print_Titles" localSheetId="48">'48.2024年全市社保 支出'!$1:$4</definedName>
    <definedName name="_xlnm.Print_Titles" localSheetId="50">'50.2024年市级社保'!$3:$4</definedName>
    <definedName name="_xlnm.Print_Titles" localSheetId="51">'51.2024年市本级社会保险基金收入表'!$3:$4</definedName>
    <definedName name="_xlnm.Print_Titles" localSheetId="52">'52.2024年市本级社会保险基金支出表'!$3:$4</definedName>
    <definedName name="_xlnm.Print_Titles" localSheetId="0">'1.2024年全市预算收支表 (2)'!$3:$4</definedName>
    <definedName name="_xlnm.Print_Titles" localSheetId="1">'2.2024年全市预算收入表 (2)'!$3:$4</definedName>
    <definedName name="_xlnm.Print_Titles" localSheetId="2">'3.2024年全市预算支出表  (2)'!$3:$4</definedName>
    <definedName name="_xlnm.Print_Titles">#N/A</definedName>
    <definedName name="rrrrr" localSheetId="13">#REF!</definedName>
    <definedName name="rrrrr" localSheetId="14">#REF!</definedName>
    <definedName name="rrrrr" localSheetId="28">#REF!</definedName>
    <definedName name="rrrrr" localSheetId="29">#REF!</definedName>
    <definedName name="rrrrr" localSheetId="30">#REF!</definedName>
    <definedName name="rrrrr" localSheetId="31">#REF!</definedName>
    <definedName name="rrrrr" localSheetId="32">#REF!</definedName>
    <definedName name="rrrrr" localSheetId="35">#REF!</definedName>
    <definedName name="rrrrr" localSheetId="33">#REF!</definedName>
    <definedName name="rrrrr" localSheetId="34">#REF!</definedName>
    <definedName name="rrrrr" localSheetId="36">#REF!</definedName>
    <definedName name="rrrrr">#REF!</definedName>
    <definedName name="sss">#N/A</definedName>
    <definedName name="ssss" localSheetId="13">#REF!</definedName>
    <definedName name="ssss" localSheetId="14">#REF!</definedName>
    <definedName name="ssss" localSheetId="28">#REF!</definedName>
    <definedName name="ssss" localSheetId="29">#REF!</definedName>
    <definedName name="ssss" localSheetId="30">#REF!</definedName>
    <definedName name="ssss" localSheetId="31">#REF!</definedName>
    <definedName name="ssss" localSheetId="32">#REF!</definedName>
    <definedName name="ssss" localSheetId="35">#REF!</definedName>
    <definedName name="ssss" localSheetId="33">#REF!</definedName>
    <definedName name="ssss" localSheetId="34">#REF!</definedName>
    <definedName name="ssss" localSheetId="36">#REF!</definedName>
    <definedName name="ssss">#REF!</definedName>
    <definedName name="zzzzz" localSheetId="13">#REF!</definedName>
    <definedName name="zzzzz" localSheetId="14">#REF!</definedName>
    <definedName name="zzzzz" localSheetId="28">#REF!</definedName>
    <definedName name="zzzzz" localSheetId="29">#REF!</definedName>
    <definedName name="zzzzz" localSheetId="30">#REF!</definedName>
    <definedName name="zzzzz" localSheetId="31">#REF!</definedName>
    <definedName name="zzzzz" localSheetId="32">#REF!</definedName>
    <definedName name="zzzzz" localSheetId="35">#REF!</definedName>
    <definedName name="zzzzz" localSheetId="33">#REF!</definedName>
    <definedName name="zzzzz" localSheetId="34">#REF!</definedName>
    <definedName name="zzzzz" localSheetId="36">#REF!</definedName>
    <definedName name="zzzzz">#REF!</definedName>
    <definedName name="啊啊" localSheetId="13">#REF!</definedName>
    <definedName name="啊啊" localSheetId="14">#REF!</definedName>
    <definedName name="啊啊" localSheetId="28">#REF!</definedName>
    <definedName name="啊啊" localSheetId="29">#REF!</definedName>
    <definedName name="啊啊" localSheetId="30">#REF!</definedName>
    <definedName name="啊啊" localSheetId="31">#REF!</definedName>
    <definedName name="啊啊" localSheetId="32">#REF!</definedName>
    <definedName name="啊啊" localSheetId="35">#REF!</definedName>
    <definedName name="啊啊" localSheetId="33">#REF!</definedName>
    <definedName name="啊啊" localSheetId="34">#REF!</definedName>
    <definedName name="啊啊" localSheetId="36">#REF!</definedName>
    <definedName name="啊啊">#REF!</definedName>
    <definedName name="安徽" localSheetId="13">#REF!</definedName>
    <definedName name="安徽" localSheetId="14">#REF!</definedName>
    <definedName name="安徽" localSheetId="28">#REF!</definedName>
    <definedName name="安徽" localSheetId="29">#REF!</definedName>
    <definedName name="安徽" localSheetId="30">#REF!</definedName>
    <definedName name="安徽" localSheetId="31">#REF!</definedName>
    <definedName name="安徽" localSheetId="32">#REF!</definedName>
    <definedName name="安徽" localSheetId="35">#REF!</definedName>
    <definedName name="安徽" localSheetId="33">#REF!</definedName>
    <definedName name="安徽" localSheetId="34">#REF!</definedName>
    <definedName name="安徽" localSheetId="36">#REF!</definedName>
    <definedName name="安徽" localSheetId="44">#REF!</definedName>
    <definedName name="安徽" localSheetId="45">#REF!</definedName>
    <definedName name="安徽">#REF!</definedName>
    <definedName name="北京" localSheetId="13">#REF!</definedName>
    <definedName name="北京" localSheetId="14">#REF!</definedName>
    <definedName name="北京" localSheetId="28">#REF!</definedName>
    <definedName name="北京" localSheetId="29">#REF!</definedName>
    <definedName name="北京" localSheetId="30">#REF!</definedName>
    <definedName name="北京" localSheetId="31">#REF!</definedName>
    <definedName name="北京" localSheetId="32">#REF!</definedName>
    <definedName name="北京" localSheetId="35">#REF!</definedName>
    <definedName name="北京" localSheetId="33">#REF!</definedName>
    <definedName name="北京" localSheetId="34">#REF!</definedName>
    <definedName name="北京" localSheetId="36">#REF!</definedName>
    <definedName name="北京" localSheetId="44">#REF!</definedName>
    <definedName name="北京" localSheetId="45">#REF!</definedName>
    <definedName name="北京">#REF!</definedName>
    <definedName name="不不不" localSheetId="13">#REF!</definedName>
    <definedName name="不不不" localSheetId="14">#REF!</definedName>
    <definedName name="不不不" localSheetId="28">#REF!</definedName>
    <definedName name="不不不" localSheetId="29">#REF!</definedName>
    <definedName name="不不不" localSheetId="30">#REF!</definedName>
    <definedName name="不不不" localSheetId="31">#REF!</definedName>
    <definedName name="不不不" localSheetId="32">#REF!</definedName>
    <definedName name="不不不" localSheetId="35">#REF!</definedName>
    <definedName name="不不不" localSheetId="33">#REF!</definedName>
    <definedName name="不不不" localSheetId="34">#REF!</definedName>
    <definedName name="不不不" localSheetId="36">#REF!</definedName>
    <definedName name="不不不">#REF!</definedName>
    <definedName name="大连" localSheetId="13">#REF!</definedName>
    <definedName name="大连" localSheetId="14">#REF!</definedName>
    <definedName name="大连" localSheetId="28">#REF!</definedName>
    <definedName name="大连" localSheetId="29">#REF!</definedName>
    <definedName name="大连" localSheetId="30">#REF!</definedName>
    <definedName name="大连" localSheetId="31">#REF!</definedName>
    <definedName name="大连" localSheetId="32">#REF!</definedName>
    <definedName name="大连" localSheetId="35">#REF!</definedName>
    <definedName name="大连" localSheetId="33">#REF!</definedName>
    <definedName name="大连" localSheetId="34">#REF!</definedName>
    <definedName name="大连" localSheetId="36">#REF!</definedName>
    <definedName name="大连" localSheetId="44">#REF!</definedName>
    <definedName name="大连" localSheetId="45">#REF!</definedName>
    <definedName name="大连">#REF!</definedName>
    <definedName name="第三批">#N/A</definedName>
    <definedName name="呃呃呃" localSheetId="13">#REF!</definedName>
    <definedName name="呃呃呃" localSheetId="14">#REF!</definedName>
    <definedName name="呃呃呃" localSheetId="28">#REF!</definedName>
    <definedName name="呃呃呃" localSheetId="29">#REF!</definedName>
    <definedName name="呃呃呃" localSheetId="30">#REF!</definedName>
    <definedName name="呃呃呃" localSheetId="31">#REF!</definedName>
    <definedName name="呃呃呃" localSheetId="32">#REF!</definedName>
    <definedName name="呃呃呃" localSheetId="35">#REF!</definedName>
    <definedName name="呃呃呃" localSheetId="33">#REF!</definedName>
    <definedName name="呃呃呃" localSheetId="34">#REF!</definedName>
    <definedName name="呃呃呃" localSheetId="36">#REF!</definedName>
    <definedName name="呃呃呃">#REF!</definedName>
    <definedName name="福建" localSheetId="13">#REF!</definedName>
    <definedName name="福建" localSheetId="14">#REF!</definedName>
    <definedName name="福建" localSheetId="28">#REF!</definedName>
    <definedName name="福建" localSheetId="29">#REF!</definedName>
    <definedName name="福建" localSheetId="30">#REF!</definedName>
    <definedName name="福建" localSheetId="31">#REF!</definedName>
    <definedName name="福建" localSheetId="32">#REF!</definedName>
    <definedName name="福建" localSheetId="35">#REF!</definedName>
    <definedName name="福建" localSheetId="33">#REF!</definedName>
    <definedName name="福建" localSheetId="34">#REF!</definedName>
    <definedName name="福建" localSheetId="36">#REF!</definedName>
    <definedName name="福建" localSheetId="44">#REF!</definedName>
    <definedName name="福建" localSheetId="45">#REF!</definedName>
    <definedName name="福建">#REF!</definedName>
    <definedName name="福建地区" localSheetId="13">#REF!</definedName>
    <definedName name="福建地区" localSheetId="14">#REF!</definedName>
    <definedName name="福建地区" localSheetId="28">#REF!</definedName>
    <definedName name="福建地区" localSheetId="29">#REF!</definedName>
    <definedName name="福建地区" localSheetId="30">#REF!</definedName>
    <definedName name="福建地区" localSheetId="31">#REF!</definedName>
    <definedName name="福建地区" localSheetId="32">#REF!</definedName>
    <definedName name="福建地区" localSheetId="35">#REF!</definedName>
    <definedName name="福建地区" localSheetId="33">#REF!</definedName>
    <definedName name="福建地区" localSheetId="34">#REF!</definedName>
    <definedName name="福建地区" localSheetId="36">#REF!</definedName>
    <definedName name="福建地区" localSheetId="44">#REF!</definedName>
    <definedName name="福建地区" localSheetId="45">#REF!</definedName>
    <definedName name="福建地区">#REF!</definedName>
    <definedName name="附表" localSheetId="13">#REF!</definedName>
    <definedName name="附表" localSheetId="14">#REF!</definedName>
    <definedName name="附表" localSheetId="25">#REF!</definedName>
    <definedName name="附表" localSheetId="28">#REF!</definedName>
    <definedName name="附表" localSheetId="29">#REF!</definedName>
    <definedName name="附表" localSheetId="30">#REF!</definedName>
    <definedName name="附表" localSheetId="31">#REF!</definedName>
    <definedName name="附表" localSheetId="32">#REF!</definedName>
    <definedName name="附表" localSheetId="35">#REF!</definedName>
    <definedName name="附表" localSheetId="33">#REF!</definedName>
    <definedName name="附表" localSheetId="34">#REF!</definedName>
    <definedName name="附表" localSheetId="36">#REF!</definedName>
    <definedName name="附表">#REF!</definedName>
    <definedName name="广东" localSheetId="13">#REF!</definedName>
    <definedName name="广东" localSheetId="14">#REF!</definedName>
    <definedName name="广东" localSheetId="28">#REF!</definedName>
    <definedName name="广东" localSheetId="29">#REF!</definedName>
    <definedName name="广东" localSheetId="30">#REF!</definedName>
    <definedName name="广东" localSheetId="31">#REF!</definedName>
    <definedName name="广东" localSheetId="32">#REF!</definedName>
    <definedName name="广东" localSheetId="35">#REF!</definedName>
    <definedName name="广东" localSheetId="33">#REF!</definedName>
    <definedName name="广东" localSheetId="34">#REF!</definedName>
    <definedName name="广东" localSheetId="36">#REF!</definedName>
    <definedName name="广东" localSheetId="44">#REF!</definedName>
    <definedName name="广东" localSheetId="45">#REF!</definedName>
    <definedName name="广东">#REF!</definedName>
    <definedName name="广东地区" localSheetId="13">#REF!</definedName>
    <definedName name="广东地区" localSheetId="14">#REF!</definedName>
    <definedName name="广东地区" localSheetId="28">#REF!</definedName>
    <definedName name="广东地区" localSheetId="29">#REF!</definedName>
    <definedName name="广东地区" localSheetId="30">#REF!</definedName>
    <definedName name="广东地区" localSheetId="31">#REF!</definedName>
    <definedName name="广东地区" localSheetId="32">#REF!</definedName>
    <definedName name="广东地区" localSheetId="35">#REF!</definedName>
    <definedName name="广东地区" localSheetId="33">#REF!</definedName>
    <definedName name="广东地区" localSheetId="34">#REF!</definedName>
    <definedName name="广东地区" localSheetId="36">#REF!</definedName>
    <definedName name="广东地区" localSheetId="44">#REF!</definedName>
    <definedName name="广东地区" localSheetId="45">#REF!</definedName>
    <definedName name="广东地区">#REF!</definedName>
    <definedName name="广西" localSheetId="13">#REF!</definedName>
    <definedName name="广西" localSheetId="14">#REF!</definedName>
    <definedName name="广西" localSheetId="28">#REF!</definedName>
    <definedName name="广西" localSheetId="29">#REF!</definedName>
    <definedName name="广西" localSheetId="30">#REF!</definedName>
    <definedName name="广西" localSheetId="31">#REF!</definedName>
    <definedName name="广西" localSheetId="32">#REF!</definedName>
    <definedName name="广西" localSheetId="35">#REF!</definedName>
    <definedName name="广西" localSheetId="33">#REF!</definedName>
    <definedName name="广西" localSheetId="34">#REF!</definedName>
    <definedName name="广西" localSheetId="36">#REF!</definedName>
    <definedName name="广西" localSheetId="44">#REF!</definedName>
    <definedName name="广西" localSheetId="45">#REF!</definedName>
    <definedName name="广西">#REF!</definedName>
    <definedName name="贵州" localSheetId="13">#REF!</definedName>
    <definedName name="贵州" localSheetId="14">#REF!</definedName>
    <definedName name="贵州" localSheetId="28">#REF!</definedName>
    <definedName name="贵州" localSheetId="29">#REF!</definedName>
    <definedName name="贵州" localSheetId="30">#REF!</definedName>
    <definedName name="贵州" localSheetId="31">#REF!</definedName>
    <definedName name="贵州" localSheetId="32">#REF!</definedName>
    <definedName name="贵州" localSheetId="35">#REF!</definedName>
    <definedName name="贵州" localSheetId="33">#REF!</definedName>
    <definedName name="贵州" localSheetId="34">#REF!</definedName>
    <definedName name="贵州" localSheetId="36">#REF!</definedName>
    <definedName name="贵州" localSheetId="44">#REF!</definedName>
    <definedName name="贵州" localSheetId="45">#REF!</definedName>
    <definedName name="贵州">#REF!</definedName>
    <definedName name="哈哈哈哈" localSheetId="13">#REF!</definedName>
    <definedName name="哈哈哈哈" localSheetId="14">#REF!</definedName>
    <definedName name="哈哈哈哈" localSheetId="28">#REF!</definedName>
    <definedName name="哈哈哈哈" localSheetId="29">#REF!</definedName>
    <definedName name="哈哈哈哈" localSheetId="30">#REF!</definedName>
    <definedName name="哈哈哈哈" localSheetId="31">#REF!</definedName>
    <definedName name="哈哈哈哈" localSheetId="32">#REF!</definedName>
    <definedName name="哈哈哈哈" localSheetId="35">#REF!</definedName>
    <definedName name="哈哈哈哈" localSheetId="33">#REF!</definedName>
    <definedName name="哈哈哈哈" localSheetId="34">#REF!</definedName>
    <definedName name="哈哈哈哈" localSheetId="36">#REF!</definedName>
    <definedName name="哈哈哈哈">#REF!</definedName>
    <definedName name="海南" localSheetId="13">#REF!</definedName>
    <definedName name="海南" localSheetId="14">#REF!</definedName>
    <definedName name="海南" localSheetId="28">#REF!</definedName>
    <definedName name="海南" localSheetId="29">#REF!</definedName>
    <definedName name="海南" localSheetId="30">#REF!</definedName>
    <definedName name="海南" localSheetId="31">#REF!</definedName>
    <definedName name="海南" localSheetId="32">#REF!</definedName>
    <definedName name="海南" localSheetId="35">#REF!</definedName>
    <definedName name="海南" localSheetId="33">#REF!</definedName>
    <definedName name="海南" localSheetId="34">#REF!</definedName>
    <definedName name="海南" localSheetId="36">#REF!</definedName>
    <definedName name="海南" localSheetId="44">#REF!</definedName>
    <definedName name="海南" localSheetId="45">#REF!</definedName>
    <definedName name="海南">#REF!</definedName>
    <definedName name="河北" localSheetId="13">#REF!</definedName>
    <definedName name="河北" localSheetId="14">#REF!</definedName>
    <definedName name="河北" localSheetId="28">#REF!</definedName>
    <definedName name="河北" localSheetId="29">#REF!</definedName>
    <definedName name="河北" localSheetId="30">#REF!</definedName>
    <definedName name="河北" localSheetId="31">#REF!</definedName>
    <definedName name="河北" localSheetId="32">#REF!</definedName>
    <definedName name="河北" localSheetId="35">#REF!</definedName>
    <definedName name="河北" localSheetId="33">#REF!</definedName>
    <definedName name="河北" localSheetId="34">#REF!</definedName>
    <definedName name="河北" localSheetId="36">#REF!</definedName>
    <definedName name="河北" localSheetId="44">#REF!</definedName>
    <definedName name="河北" localSheetId="45">#REF!</definedName>
    <definedName name="河北">#REF!</definedName>
    <definedName name="河南" localSheetId="13">#REF!</definedName>
    <definedName name="河南" localSheetId="14">#REF!</definedName>
    <definedName name="河南" localSheetId="28">#REF!</definedName>
    <definedName name="河南" localSheetId="29">#REF!</definedName>
    <definedName name="河南" localSheetId="30">#REF!</definedName>
    <definedName name="河南" localSheetId="31">#REF!</definedName>
    <definedName name="河南" localSheetId="32">#REF!</definedName>
    <definedName name="河南" localSheetId="35">#REF!</definedName>
    <definedName name="河南" localSheetId="33">#REF!</definedName>
    <definedName name="河南" localSheetId="34">#REF!</definedName>
    <definedName name="河南" localSheetId="36">#REF!</definedName>
    <definedName name="河南" localSheetId="44">#REF!</definedName>
    <definedName name="河南" localSheetId="45">#REF!</definedName>
    <definedName name="河南">#REF!</definedName>
    <definedName name="黑龙江" localSheetId="13">#REF!</definedName>
    <definedName name="黑龙江" localSheetId="14">#REF!</definedName>
    <definedName name="黑龙江" localSheetId="28">#REF!</definedName>
    <definedName name="黑龙江" localSheetId="29">#REF!</definedName>
    <definedName name="黑龙江" localSheetId="30">#REF!</definedName>
    <definedName name="黑龙江" localSheetId="31">#REF!</definedName>
    <definedName name="黑龙江" localSheetId="32">#REF!</definedName>
    <definedName name="黑龙江" localSheetId="35">#REF!</definedName>
    <definedName name="黑龙江" localSheetId="33">#REF!</definedName>
    <definedName name="黑龙江" localSheetId="34">#REF!</definedName>
    <definedName name="黑龙江" localSheetId="36">#REF!</definedName>
    <definedName name="黑龙江" localSheetId="44">#REF!</definedName>
    <definedName name="黑龙江" localSheetId="45">#REF!</definedName>
    <definedName name="黑龙江">#REF!</definedName>
    <definedName name="湖北" localSheetId="13">#REF!</definedName>
    <definedName name="湖北" localSheetId="14">#REF!</definedName>
    <definedName name="湖北" localSheetId="28">#REF!</definedName>
    <definedName name="湖北" localSheetId="29">#REF!</definedName>
    <definedName name="湖北" localSheetId="30">#REF!</definedName>
    <definedName name="湖北" localSheetId="31">#REF!</definedName>
    <definedName name="湖北" localSheetId="32">#REF!</definedName>
    <definedName name="湖北" localSheetId="35">#REF!</definedName>
    <definedName name="湖北" localSheetId="33">#REF!</definedName>
    <definedName name="湖北" localSheetId="34">#REF!</definedName>
    <definedName name="湖北" localSheetId="36">#REF!</definedName>
    <definedName name="湖北" localSheetId="44">#REF!</definedName>
    <definedName name="湖北" localSheetId="45">#REF!</definedName>
    <definedName name="湖北">#REF!</definedName>
    <definedName name="湖南" localSheetId="13">#REF!</definedName>
    <definedName name="湖南" localSheetId="14">#REF!</definedName>
    <definedName name="湖南" localSheetId="28">#REF!</definedName>
    <definedName name="湖南" localSheetId="29">#REF!</definedName>
    <definedName name="湖南" localSheetId="30">#REF!</definedName>
    <definedName name="湖南" localSheetId="31">#REF!</definedName>
    <definedName name="湖南" localSheetId="32">#REF!</definedName>
    <definedName name="湖南" localSheetId="35">#REF!</definedName>
    <definedName name="湖南" localSheetId="33">#REF!</definedName>
    <definedName name="湖南" localSheetId="34">#REF!</definedName>
    <definedName name="湖南" localSheetId="36">#REF!</definedName>
    <definedName name="湖南" localSheetId="44">#REF!</definedName>
    <definedName name="湖南" localSheetId="45">#REF!</definedName>
    <definedName name="湖南">#REF!</definedName>
    <definedName name="汇率" localSheetId="13">#REF!</definedName>
    <definedName name="汇率" localSheetId="14">#REF!</definedName>
    <definedName name="汇率" localSheetId="28">#REF!</definedName>
    <definedName name="汇率" localSheetId="29">#REF!</definedName>
    <definedName name="汇率" localSheetId="30">#REF!</definedName>
    <definedName name="汇率" localSheetId="31">#REF!</definedName>
    <definedName name="汇率" localSheetId="32">#REF!</definedName>
    <definedName name="汇率" localSheetId="35">#REF!</definedName>
    <definedName name="汇率" localSheetId="33">#REF!</definedName>
    <definedName name="汇率" localSheetId="34">#REF!</definedName>
    <definedName name="汇率" localSheetId="36">#REF!</definedName>
    <definedName name="汇率">#REF!</definedName>
    <definedName name="吉林" localSheetId="13">#REF!</definedName>
    <definedName name="吉林" localSheetId="14">#REF!</definedName>
    <definedName name="吉林" localSheetId="28">#REF!</definedName>
    <definedName name="吉林" localSheetId="29">#REF!</definedName>
    <definedName name="吉林" localSheetId="30">#REF!</definedName>
    <definedName name="吉林" localSheetId="31">#REF!</definedName>
    <definedName name="吉林" localSheetId="32">#REF!</definedName>
    <definedName name="吉林" localSheetId="35">#REF!</definedName>
    <definedName name="吉林" localSheetId="33">#REF!</definedName>
    <definedName name="吉林" localSheetId="34">#REF!</definedName>
    <definedName name="吉林" localSheetId="36">#REF!</definedName>
    <definedName name="吉林" localSheetId="44">#REF!</definedName>
    <definedName name="吉林" localSheetId="45">#REF!</definedName>
    <definedName name="吉林">#REF!</definedName>
    <definedName name="江苏" localSheetId="13">#REF!</definedName>
    <definedName name="江苏" localSheetId="14">#REF!</definedName>
    <definedName name="江苏" localSheetId="28">#REF!</definedName>
    <definedName name="江苏" localSheetId="29">#REF!</definedName>
    <definedName name="江苏" localSheetId="30">#REF!</definedName>
    <definedName name="江苏" localSheetId="31">#REF!</definedName>
    <definedName name="江苏" localSheetId="32">#REF!</definedName>
    <definedName name="江苏" localSheetId="35">#REF!</definedName>
    <definedName name="江苏" localSheetId="33">#REF!</definedName>
    <definedName name="江苏" localSheetId="34">#REF!</definedName>
    <definedName name="江苏" localSheetId="36">#REF!</definedName>
    <definedName name="江苏" localSheetId="44">#REF!</definedName>
    <definedName name="江苏" localSheetId="45">#REF!</definedName>
    <definedName name="江苏">#REF!</definedName>
    <definedName name="江西" localSheetId="13">#REF!</definedName>
    <definedName name="江西" localSheetId="14">#REF!</definedName>
    <definedName name="江西" localSheetId="28">#REF!</definedName>
    <definedName name="江西" localSheetId="29">#REF!</definedName>
    <definedName name="江西" localSheetId="30">#REF!</definedName>
    <definedName name="江西" localSheetId="31">#REF!</definedName>
    <definedName name="江西" localSheetId="32">#REF!</definedName>
    <definedName name="江西" localSheetId="35">#REF!</definedName>
    <definedName name="江西" localSheetId="33">#REF!</definedName>
    <definedName name="江西" localSheetId="34">#REF!</definedName>
    <definedName name="江西" localSheetId="36">#REF!</definedName>
    <definedName name="江西" localSheetId="44">#REF!</definedName>
    <definedName name="江西" localSheetId="45">#REF!</definedName>
    <definedName name="江西">#REF!</definedName>
    <definedName name="啦啦啦" localSheetId="13">#REF!</definedName>
    <definedName name="啦啦啦" localSheetId="14">#REF!</definedName>
    <definedName name="啦啦啦" localSheetId="28">#REF!</definedName>
    <definedName name="啦啦啦" localSheetId="29">#REF!</definedName>
    <definedName name="啦啦啦" localSheetId="30">#REF!</definedName>
    <definedName name="啦啦啦" localSheetId="31">#REF!</definedName>
    <definedName name="啦啦啦" localSheetId="32">#REF!</definedName>
    <definedName name="啦啦啦" localSheetId="35">#REF!</definedName>
    <definedName name="啦啦啦" localSheetId="33">#REF!</definedName>
    <definedName name="啦啦啦" localSheetId="34">#REF!</definedName>
    <definedName name="啦啦啦" localSheetId="36">#REF!</definedName>
    <definedName name="啦啦啦">#REF!</definedName>
    <definedName name="了" localSheetId="13">#REF!</definedName>
    <definedName name="了" localSheetId="14">#REF!</definedName>
    <definedName name="了" localSheetId="28">#REF!</definedName>
    <definedName name="了" localSheetId="29">#REF!</definedName>
    <definedName name="了" localSheetId="30">#REF!</definedName>
    <definedName name="了" localSheetId="31">#REF!</definedName>
    <definedName name="了" localSheetId="32">#REF!</definedName>
    <definedName name="了" localSheetId="35">#REF!</definedName>
    <definedName name="了" localSheetId="33">#REF!</definedName>
    <definedName name="了" localSheetId="34">#REF!</definedName>
    <definedName name="了" localSheetId="36">#REF!</definedName>
    <definedName name="了">#REF!</definedName>
    <definedName name="辽宁" localSheetId="13">#REF!</definedName>
    <definedName name="辽宁" localSheetId="14">#REF!</definedName>
    <definedName name="辽宁" localSheetId="28">#REF!</definedName>
    <definedName name="辽宁" localSheetId="29">#REF!</definedName>
    <definedName name="辽宁" localSheetId="30">#REF!</definedName>
    <definedName name="辽宁" localSheetId="31">#REF!</definedName>
    <definedName name="辽宁" localSheetId="32">#REF!</definedName>
    <definedName name="辽宁" localSheetId="35">#REF!</definedName>
    <definedName name="辽宁" localSheetId="33">#REF!</definedName>
    <definedName name="辽宁" localSheetId="34">#REF!</definedName>
    <definedName name="辽宁" localSheetId="36">#REF!</definedName>
    <definedName name="辽宁" localSheetId="44">#REF!</definedName>
    <definedName name="辽宁" localSheetId="45">#REF!</definedName>
    <definedName name="辽宁">#REF!</definedName>
    <definedName name="辽宁地区" localSheetId="13">#REF!</definedName>
    <definedName name="辽宁地区" localSheetId="14">#REF!</definedName>
    <definedName name="辽宁地区" localSheetId="28">#REF!</definedName>
    <definedName name="辽宁地区" localSheetId="29">#REF!</definedName>
    <definedName name="辽宁地区" localSheetId="30">#REF!</definedName>
    <definedName name="辽宁地区" localSheetId="31">#REF!</definedName>
    <definedName name="辽宁地区" localSheetId="32">#REF!</definedName>
    <definedName name="辽宁地区" localSheetId="35">#REF!</definedName>
    <definedName name="辽宁地区" localSheetId="33">#REF!</definedName>
    <definedName name="辽宁地区" localSheetId="34">#REF!</definedName>
    <definedName name="辽宁地区" localSheetId="36">#REF!</definedName>
    <definedName name="辽宁地区" localSheetId="44">#REF!</definedName>
    <definedName name="辽宁地区" localSheetId="45">#REF!</definedName>
    <definedName name="辽宁地区">#REF!</definedName>
    <definedName name="么么么么" localSheetId="13">#REF!</definedName>
    <definedName name="么么么么" localSheetId="14">#REF!</definedName>
    <definedName name="么么么么" localSheetId="28">#REF!</definedName>
    <definedName name="么么么么" localSheetId="29">#REF!</definedName>
    <definedName name="么么么么" localSheetId="30">#REF!</definedName>
    <definedName name="么么么么" localSheetId="31">#REF!</definedName>
    <definedName name="么么么么" localSheetId="32">#REF!</definedName>
    <definedName name="么么么么" localSheetId="35">#REF!</definedName>
    <definedName name="么么么么" localSheetId="33">#REF!</definedName>
    <definedName name="么么么么" localSheetId="34">#REF!</definedName>
    <definedName name="么么么么" localSheetId="36">#REF!</definedName>
    <definedName name="么么么么">#REF!</definedName>
    <definedName name="内蒙" localSheetId="13">#REF!</definedName>
    <definedName name="内蒙" localSheetId="14">#REF!</definedName>
    <definedName name="内蒙" localSheetId="28">#REF!</definedName>
    <definedName name="内蒙" localSheetId="29">#REF!</definedName>
    <definedName name="内蒙" localSheetId="30">#REF!</definedName>
    <definedName name="内蒙" localSheetId="31">#REF!</definedName>
    <definedName name="内蒙" localSheetId="32">#REF!</definedName>
    <definedName name="内蒙" localSheetId="35">#REF!</definedName>
    <definedName name="内蒙" localSheetId="33">#REF!</definedName>
    <definedName name="内蒙" localSheetId="34">#REF!</definedName>
    <definedName name="内蒙" localSheetId="36">#REF!</definedName>
    <definedName name="内蒙" localSheetId="44">#REF!</definedName>
    <definedName name="内蒙" localSheetId="45">#REF!</definedName>
    <definedName name="内蒙">#REF!</definedName>
    <definedName name="你" localSheetId="13">#REF!</definedName>
    <definedName name="你" localSheetId="14">#REF!</definedName>
    <definedName name="你" localSheetId="28">#REF!</definedName>
    <definedName name="你" localSheetId="29">#REF!</definedName>
    <definedName name="你" localSheetId="30">#REF!</definedName>
    <definedName name="你" localSheetId="31">#REF!</definedName>
    <definedName name="你" localSheetId="32">#REF!</definedName>
    <definedName name="你" localSheetId="35">#REF!</definedName>
    <definedName name="你" localSheetId="33">#REF!</definedName>
    <definedName name="你" localSheetId="34">#REF!</definedName>
    <definedName name="你" localSheetId="36">#REF!</definedName>
    <definedName name="你">#REF!</definedName>
    <definedName name="宁波" localSheetId="13">#REF!</definedName>
    <definedName name="宁波" localSheetId="14">#REF!</definedName>
    <definedName name="宁波" localSheetId="28">#REF!</definedName>
    <definedName name="宁波" localSheetId="29">#REF!</definedName>
    <definedName name="宁波" localSheetId="30">#REF!</definedName>
    <definedName name="宁波" localSheetId="31">#REF!</definedName>
    <definedName name="宁波" localSheetId="32">#REF!</definedName>
    <definedName name="宁波" localSheetId="35">#REF!</definedName>
    <definedName name="宁波" localSheetId="33">#REF!</definedName>
    <definedName name="宁波" localSheetId="34">#REF!</definedName>
    <definedName name="宁波" localSheetId="36">#REF!</definedName>
    <definedName name="宁波" localSheetId="44">#REF!</definedName>
    <definedName name="宁波" localSheetId="45">#REF!</definedName>
    <definedName name="宁波">#REF!</definedName>
    <definedName name="宁夏" localSheetId="13">#REF!</definedName>
    <definedName name="宁夏" localSheetId="14">#REF!</definedName>
    <definedName name="宁夏" localSheetId="28">#REF!</definedName>
    <definedName name="宁夏" localSheetId="29">#REF!</definedName>
    <definedName name="宁夏" localSheetId="30">#REF!</definedName>
    <definedName name="宁夏" localSheetId="31">#REF!</definedName>
    <definedName name="宁夏" localSheetId="32">#REF!</definedName>
    <definedName name="宁夏" localSheetId="35">#REF!</definedName>
    <definedName name="宁夏" localSheetId="33">#REF!</definedName>
    <definedName name="宁夏" localSheetId="34">#REF!</definedName>
    <definedName name="宁夏" localSheetId="36">#REF!</definedName>
    <definedName name="宁夏" localSheetId="44">#REF!</definedName>
    <definedName name="宁夏" localSheetId="45">#REF!</definedName>
    <definedName name="宁夏">#REF!</definedName>
    <definedName name="悄悄" localSheetId="13">#REF!</definedName>
    <definedName name="悄悄" localSheetId="14">#REF!</definedName>
    <definedName name="悄悄" localSheetId="28">#REF!</definedName>
    <definedName name="悄悄" localSheetId="29">#REF!</definedName>
    <definedName name="悄悄" localSheetId="30">#REF!</definedName>
    <definedName name="悄悄" localSheetId="31">#REF!</definedName>
    <definedName name="悄悄" localSheetId="32">#REF!</definedName>
    <definedName name="悄悄" localSheetId="35">#REF!</definedName>
    <definedName name="悄悄" localSheetId="33">#REF!</definedName>
    <definedName name="悄悄" localSheetId="34">#REF!</definedName>
    <definedName name="悄悄" localSheetId="36">#REF!</definedName>
    <definedName name="悄悄">#REF!</definedName>
    <definedName name="青岛" localSheetId="13">#REF!</definedName>
    <definedName name="青岛" localSheetId="14">#REF!</definedName>
    <definedName name="青岛" localSheetId="28">#REF!</definedName>
    <definedName name="青岛" localSheetId="29">#REF!</definedName>
    <definedName name="青岛" localSheetId="30">#REF!</definedName>
    <definedName name="青岛" localSheetId="31">#REF!</definedName>
    <definedName name="青岛" localSheetId="32">#REF!</definedName>
    <definedName name="青岛" localSheetId="35">#REF!</definedName>
    <definedName name="青岛" localSheetId="33">#REF!</definedName>
    <definedName name="青岛" localSheetId="34">#REF!</definedName>
    <definedName name="青岛" localSheetId="36">#REF!</definedName>
    <definedName name="青岛" localSheetId="44">#REF!</definedName>
    <definedName name="青岛" localSheetId="45">#REF!</definedName>
    <definedName name="青岛">#REF!</definedName>
    <definedName name="青海" localSheetId="13">#REF!</definedName>
    <definedName name="青海" localSheetId="14">#REF!</definedName>
    <definedName name="青海" localSheetId="28">#REF!</definedName>
    <definedName name="青海" localSheetId="29">#REF!</definedName>
    <definedName name="青海" localSheetId="30">#REF!</definedName>
    <definedName name="青海" localSheetId="31">#REF!</definedName>
    <definedName name="青海" localSheetId="32">#REF!</definedName>
    <definedName name="青海" localSheetId="35">#REF!</definedName>
    <definedName name="青海" localSheetId="33">#REF!</definedName>
    <definedName name="青海" localSheetId="34">#REF!</definedName>
    <definedName name="青海" localSheetId="36">#REF!</definedName>
    <definedName name="青海" localSheetId="44">#REF!</definedName>
    <definedName name="青海" localSheetId="45">#REF!</definedName>
    <definedName name="青海">#REF!</definedName>
    <definedName name="全国收入累计">#N/A</definedName>
    <definedName name="日日日" localSheetId="13">#REF!</definedName>
    <definedName name="日日日" localSheetId="14">#REF!</definedName>
    <definedName name="日日日" localSheetId="28">#REF!</definedName>
    <definedName name="日日日" localSheetId="29">#REF!</definedName>
    <definedName name="日日日" localSheetId="30">#REF!</definedName>
    <definedName name="日日日" localSheetId="31">#REF!</definedName>
    <definedName name="日日日" localSheetId="32">#REF!</definedName>
    <definedName name="日日日" localSheetId="35">#REF!</definedName>
    <definedName name="日日日" localSheetId="33">#REF!</definedName>
    <definedName name="日日日" localSheetId="34">#REF!</definedName>
    <definedName name="日日日" localSheetId="36">#REF!</definedName>
    <definedName name="日日日">#REF!</definedName>
    <definedName name="厦门" localSheetId="13">#REF!</definedName>
    <definedName name="厦门" localSheetId="14">#REF!</definedName>
    <definedName name="厦门" localSheetId="28">#REF!</definedName>
    <definedName name="厦门" localSheetId="29">#REF!</definedName>
    <definedName name="厦门" localSheetId="30">#REF!</definedName>
    <definedName name="厦门" localSheetId="31">#REF!</definedName>
    <definedName name="厦门" localSheetId="32">#REF!</definedName>
    <definedName name="厦门" localSheetId="35">#REF!</definedName>
    <definedName name="厦门" localSheetId="33">#REF!</definedName>
    <definedName name="厦门" localSheetId="34">#REF!</definedName>
    <definedName name="厦门" localSheetId="36">#REF!</definedName>
    <definedName name="厦门" localSheetId="44">#REF!</definedName>
    <definedName name="厦门" localSheetId="45">#REF!</definedName>
    <definedName name="厦门">#REF!</definedName>
    <definedName name="山东" localSheetId="13">#REF!</definedName>
    <definedName name="山东" localSheetId="14">#REF!</definedName>
    <definedName name="山东" localSheetId="28">#REF!</definedName>
    <definedName name="山东" localSheetId="29">#REF!</definedName>
    <definedName name="山东" localSheetId="30">#REF!</definedName>
    <definedName name="山东" localSheetId="31">#REF!</definedName>
    <definedName name="山东" localSheetId="32">#REF!</definedName>
    <definedName name="山东" localSheetId="35">#REF!</definedName>
    <definedName name="山东" localSheetId="33">#REF!</definedName>
    <definedName name="山东" localSheetId="34">#REF!</definedName>
    <definedName name="山东" localSheetId="36">#REF!</definedName>
    <definedName name="山东" localSheetId="44">#REF!</definedName>
    <definedName name="山东" localSheetId="45">#REF!</definedName>
    <definedName name="山东">#REF!</definedName>
    <definedName name="山东地区" localSheetId="13">#REF!</definedName>
    <definedName name="山东地区" localSheetId="14">#REF!</definedName>
    <definedName name="山东地区" localSheetId="28">#REF!</definedName>
    <definedName name="山东地区" localSheetId="29">#REF!</definedName>
    <definedName name="山东地区" localSheetId="30">#REF!</definedName>
    <definedName name="山东地区" localSheetId="31">#REF!</definedName>
    <definedName name="山东地区" localSheetId="32">#REF!</definedName>
    <definedName name="山东地区" localSheetId="35">#REF!</definedName>
    <definedName name="山东地区" localSheetId="33">#REF!</definedName>
    <definedName name="山东地区" localSheetId="34">#REF!</definedName>
    <definedName name="山东地区" localSheetId="36">#REF!</definedName>
    <definedName name="山东地区" localSheetId="44">#REF!</definedName>
    <definedName name="山东地区" localSheetId="45">#REF!</definedName>
    <definedName name="山东地区">#REF!</definedName>
    <definedName name="山西" localSheetId="13">#REF!</definedName>
    <definedName name="山西" localSheetId="14">#REF!</definedName>
    <definedName name="山西" localSheetId="28">#REF!</definedName>
    <definedName name="山西" localSheetId="29">#REF!</definedName>
    <definedName name="山西" localSheetId="30">#REF!</definedName>
    <definedName name="山西" localSheetId="31">#REF!</definedName>
    <definedName name="山西" localSheetId="32">#REF!</definedName>
    <definedName name="山西" localSheetId="35">#REF!</definedName>
    <definedName name="山西" localSheetId="33">#REF!</definedName>
    <definedName name="山西" localSheetId="34">#REF!</definedName>
    <definedName name="山西" localSheetId="36">#REF!</definedName>
    <definedName name="山西" localSheetId="44">#REF!</definedName>
    <definedName name="山西" localSheetId="45">#REF!</definedName>
    <definedName name="山西">#REF!</definedName>
    <definedName name="陕西" localSheetId="13">#REF!</definedName>
    <definedName name="陕西" localSheetId="14">#REF!</definedName>
    <definedName name="陕西" localSheetId="28">#REF!</definedName>
    <definedName name="陕西" localSheetId="29">#REF!</definedName>
    <definedName name="陕西" localSheetId="30">#REF!</definedName>
    <definedName name="陕西" localSheetId="31">#REF!</definedName>
    <definedName name="陕西" localSheetId="32">#REF!</definedName>
    <definedName name="陕西" localSheetId="35">#REF!</definedName>
    <definedName name="陕西" localSheetId="33">#REF!</definedName>
    <definedName name="陕西" localSheetId="34">#REF!</definedName>
    <definedName name="陕西" localSheetId="36">#REF!</definedName>
    <definedName name="陕西" localSheetId="44">#REF!</definedName>
    <definedName name="陕西" localSheetId="45">#REF!</definedName>
    <definedName name="陕西">#REF!</definedName>
    <definedName name="上海" localSheetId="13">#REF!</definedName>
    <definedName name="上海" localSheetId="14">#REF!</definedName>
    <definedName name="上海" localSheetId="28">#REF!</definedName>
    <definedName name="上海" localSheetId="29">#REF!</definedName>
    <definedName name="上海" localSheetId="30">#REF!</definedName>
    <definedName name="上海" localSheetId="31">#REF!</definedName>
    <definedName name="上海" localSheetId="32">#REF!</definedName>
    <definedName name="上海" localSheetId="35">#REF!</definedName>
    <definedName name="上海" localSheetId="33">#REF!</definedName>
    <definedName name="上海" localSheetId="34">#REF!</definedName>
    <definedName name="上海" localSheetId="36">#REF!</definedName>
    <definedName name="上海" localSheetId="44">#REF!</definedName>
    <definedName name="上海" localSheetId="45">#REF!</definedName>
    <definedName name="上海">#REF!</definedName>
    <definedName name="深圳" localSheetId="13">#REF!</definedName>
    <definedName name="深圳" localSheetId="14">#REF!</definedName>
    <definedName name="深圳" localSheetId="28">#REF!</definedName>
    <definedName name="深圳" localSheetId="29">#REF!</definedName>
    <definedName name="深圳" localSheetId="30">#REF!</definedName>
    <definedName name="深圳" localSheetId="31">#REF!</definedName>
    <definedName name="深圳" localSheetId="32">#REF!</definedName>
    <definedName name="深圳" localSheetId="35">#REF!</definedName>
    <definedName name="深圳" localSheetId="33">#REF!</definedName>
    <definedName name="深圳" localSheetId="34">#REF!</definedName>
    <definedName name="深圳" localSheetId="36">#REF!</definedName>
    <definedName name="深圳" localSheetId="44">#REF!</definedName>
    <definedName name="深圳" localSheetId="45">#REF!</definedName>
    <definedName name="深圳">#REF!</definedName>
    <definedName name="生产列1" localSheetId="13">#REF!</definedName>
    <definedName name="生产列1" localSheetId="14">#REF!</definedName>
    <definedName name="生产列1" localSheetId="28">#REF!</definedName>
    <definedName name="生产列1" localSheetId="29">#REF!</definedName>
    <definedName name="生产列1" localSheetId="30">#REF!</definedName>
    <definedName name="生产列1" localSheetId="31">#REF!</definedName>
    <definedName name="生产列1" localSheetId="32">#REF!</definedName>
    <definedName name="生产列1" localSheetId="35">#REF!</definedName>
    <definedName name="生产列1" localSheetId="33">#REF!</definedName>
    <definedName name="生产列1" localSheetId="34">#REF!</definedName>
    <definedName name="生产列1" localSheetId="36">#REF!</definedName>
    <definedName name="生产列1">#REF!</definedName>
    <definedName name="生产列11" localSheetId="13">#REF!</definedName>
    <definedName name="生产列11" localSheetId="14">#REF!</definedName>
    <definedName name="生产列11" localSheetId="28">#REF!</definedName>
    <definedName name="生产列11" localSheetId="29">#REF!</definedName>
    <definedName name="生产列11" localSheetId="30">#REF!</definedName>
    <definedName name="生产列11" localSheetId="31">#REF!</definedName>
    <definedName name="生产列11" localSheetId="32">#REF!</definedName>
    <definedName name="生产列11" localSheetId="35">#REF!</definedName>
    <definedName name="生产列11" localSheetId="33">#REF!</definedName>
    <definedName name="生产列11" localSheetId="34">#REF!</definedName>
    <definedName name="生产列11" localSheetId="36">#REF!</definedName>
    <definedName name="生产列11">#REF!</definedName>
    <definedName name="生产列15" localSheetId="13">#REF!</definedName>
    <definedName name="生产列15" localSheetId="14">#REF!</definedName>
    <definedName name="生产列15" localSheetId="28">#REF!</definedName>
    <definedName name="生产列15" localSheetId="29">#REF!</definedName>
    <definedName name="生产列15" localSheetId="30">#REF!</definedName>
    <definedName name="生产列15" localSheetId="31">#REF!</definedName>
    <definedName name="生产列15" localSheetId="32">#REF!</definedName>
    <definedName name="生产列15" localSheetId="35">#REF!</definedName>
    <definedName name="生产列15" localSheetId="33">#REF!</definedName>
    <definedName name="生产列15" localSheetId="34">#REF!</definedName>
    <definedName name="生产列15" localSheetId="36">#REF!</definedName>
    <definedName name="生产列15">#REF!</definedName>
    <definedName name="生产列16" localSheetId="13">#REF!</definedName>
    <definedName name="生产列16" localSheetId="14">#REF!</definedName>
    <definedName name="生产列16" localSheetId="28">#REF!</definedName>
    <definedName name="生产列16" localSheetId="29">#REF!</definedName>
    <definedName name="生产列16" localSheetId="30">#REF!</definedName>
    <definedName name="生产列16" localSheetId="31">#REF!</definedName>
    <definedName name="生产列16" localSheetId="32">#REF!</definedName>
    <definedName name="生产列16" localSheetId="35">#REF!</definedName>
    <definedName name="生产列16" localSheetId="33">#REF!</definedName>
    <definedName name="生产列16" localSheetId="34">#REF!</definedName>
    <definedName name="生产列16" localSheetId="36">#REF!</definedName>
    <definedName name="生产列16">#REF!</definedName>
    <definedName name="生产列17" localSheetId="13">#REF!</definedName>
    <definedName name="生产列17" localSheetId="14">#REF!</definedName>
    <definedName name="生产列17" localSheetId="28">#REF!</definedName>
    <definedName name="生产列17" localSheetId="29">#REF!</definedName>
    <definedName name="生产列17" localSheetId="30">#REF!</definedName>
    <definedName name="生产列17" localSheetId="31">#REF!</definedName>
    <definedName name="生产列17" localSheetId="32">#REF!</definedName>
    <definedName name="生产列17" localSheetId="35">#REF!</definedName>
    <definedName name="生产列17" localSheetId="33">#REF!</definedName>
    <definedName name="生产列17" localSheetId="34">#REF!</definedName>
    <definedName name="生产列17" localSheetId="36">#REF!</definedName>
    <definedName name="生产列17">#REF!</definedName>
    <definedName name="生产列19" localSheetId="13">#REF!</definedName>
    <definedName name="生产列19" localSheetId="14">#REF!</definedName>
    <definedName name="生产列19" localSheetId="28">#REF!</definedName>
    <definedName name="生产列19" localSheetId="29">#REF!</definedName>
    <definedName name="生产列19" localSheetId="30">#REF!</definedName>
    <definedName name="生产列19" localSheetId="31">#REF!</definedName>
    <definedName name="生产列19" localSheetId="32">#REF!</definedName>
    <definedName name="生产列19" localSheetId="35">#REF!</definedName>
    <definedName name="生产列19" localSheetId="33">#REF!</definedName>
    <definedName name="生产列19" localSheetId="34">#REF!</definedName>
    <definedName name="生产列19" localSheetId="36">#REF!</definedName>
    <definedName name="生产列19">#REF!</definedName>
    <definedName name="生产列2" localSheetId="13">#REF!</definedName>
    <definedName name="生产列2" localSheetId="14">#REF!</definedName>
    <definedName name="生产列2" localSheetId="28">#REF!</definedName>
    <definedName name="生产列2" localSheetId="29">#REF!</definedName>
    <definedName name="生产列2" localSheetId="30">#REF!</definedName>
    <definedName name="生产列2" localSheetId="31">#REF!</definedName>
    <definedName name="生产列2" localSheetId="32">#REF!</definedName>
    <definedName name="生产列2" localSheetId="35">#REF!</definedName>
    <definedName name="生产列2" localSheetId="33">#REF!</definedName>
    <definedName name="生产列2" localSheetId="34">#REF!</definedName>
    <definedName name="生产列2" localSheetId="36">#REF!</definedName>
    <definedName name="生产列2">#REF!</definedName>
    <definedName name="生产列20" localSheetId="13">#REF!</definedName>
    <definedName name="生产列20" localSheetId="14">#REF!</definedName>
    <definedName name="生产列20" localSheetId="28">#REF!</definedName>
    <definedName name="生产列20" localSheetId="29">#REF!</definedName>
    <definedName name="生产列20" localSheetId="30">#REF!</definedName>
    <definedName name="生产列20" localSheetId="31">#REF!</definedName>
    <definedName name="生产列20" localSheetId="32">#REF!</definedName>
    <definedName name="生产列20" localSheetId="35">#REF!</definedName>
    <definedName name="生产列20" localSheetId="33">#REF!</definedName>
    <definedName name="生产列20" localSheetId="34">#REF!</definedName>
    <definedName name="生产列20" localSheetId="36">#REF!</definedName>
    <definedName name="生产列20">#REF!</definedName>
    <definedName name="生产列3" localSheetId="13">#REF!</definedName>
    <definedName name="生产列3" localSheetId="14">#REF!</definedName>
    <definedName name="生产列3" localSheetId="28">#REF!</definedName>
    <definedName name="生产列3" localSheetId="29">#REF!</definedName>
    <definedName name="生产列3" localSheetId="30">#REF!</definedName>
    <definedName name="生产列3" localSheetId="31">#REF!</definedName>
    <definedName name="生产列3" localSheetId="32">#REF!</definedName>
    <definedName name="生产列3" localSheetId="35">#REF!</definedName>
    <definedName name="生产列3" localSheetId="33">#REF!</definedName>
    <definedName name="生产列3" localSheetId="34">#REF!</definedName>
    <definedName name="生产列3" localSheetId="36">#REF!</definedName>
    <definedName name="生产列3">#REF!</definedName>
    <definedName name="生产列4" localSheetId="13">#REF!</definedName>
    <definedName name="生产列4" localSheetId="14">#REF!</definedName>
    <definedName name="生产列4" localSheetId="28">#REF!</definedName>
    <definedName name="生产列4" localSheetId="29">#REF!</definedName>
    <definedName name="生产列4" localSheetId="30">#REF!</definedName>
    <definedName name="生产列4" localSheetId="31">#REF!</definedName>
    <definedName name="生产列4" localSheetId="32">#REF!</definedName>
    <definedName name="生产列4" localSheetId="35">#REF!</definedName>
    <definedName name="生产列4" localSheetId="33">#REF!</definedName>
    <definedName name="生产列4" localSheetId="34">#REF!</definedName>
    <definedName name="生产列4" localSheetId="36">#REF!</definedName>
    <definedName name="生产列4">#REF!</definedName>
    <definedName name="生产列5" localSheetId="13">#REF!</definedName>
    <definedName name="生产列5" localSheetId="14">#REF!</definedName>
    <definedName name="生产列5" localSheetId="28">#REF!</definedName>
    <definedName name="生产列5" localSheetId="29">#REF!</definedName>
    <definedName name="生产列5" localSheetId="30">#REF!</definedName>
    <definedName name="生产列5" localSheetId="31">#REF!</definedName>
    <definedName name="生产列5" localSheetId="32">#REF!</definedName>
    <definedName name="生产列5" localSheetId="35">#REF!</definedName>
    <definedName name="生产列5" localSheetId="33">#REF!</definedName>
    <definedName name="生产列5" localSheetId="34">#REF!</definedName>
    <definedName name="生产列5" localSheetId="36">#REF!</definedName>
    <definedName name="生产列5">#REF!</definedName>
    <definedName name="生产列6" localSheetId="13">#REF!</definedName>
    <definedName name="生产列6" localSheetId="14">#REF!</definedName>
    <definedName name="生产列6" localSheetId="28">#REF!</definedName>
    <definedName name="生产列6" localSheetId="29">#REF!</definedName>
    <definedName name="生产列6" localSheetId="30">#REF!</definedName>
    <definedName name="生产列6" localSheetId="31">#REF!</definedName>
    <definedName name="生产列6" localSheetId="32">#REF!</definedName>
    <definedName name="生产列6" localSheetId="35">#REF!</definedName>
    <definedName name="生产列6" localSheetId="33">#REF!</definedName>
    <definedName name="生产列6" localSheetId="34">#REF!</definedName>
    <definedName name="生产列6" localSheetId="36">#REF!</definedName>
    <definedName name="生产列6">#REF!</definedName>
    <definedName name="生产列7" localSheetId="13">#REF!</definedName>
    <definedName name="生产列7" localSheetId="14">#REF!</definedName>
    <definedName name="生产列7" localSheetId="28">#REF!</definedName>
    <definedName name="生产列7" localSheetId="29">#REF!</definedName>
    <definedName name="生产列7" localSheetId="30">#REF!</definedName>
    <definedName name="生产列7" localSheetId="31">#REF!</definedName>
    <definedName name="生产列7" localSheetId="32">#REF!</definedName>
    <definedName name="生产列7" localSheetId="35">#REF!</definedName>
    <definedName name="生产列7" localSheetId="33">#REF!</definedName>
    <definedName name="生产列7" localSheetId="34">#REF!</definedName>
    <definedName name="生产列7" localSheetId="36">#REF!</definedName>
    <definedName name="生产列7">#REF!</definedName>
    <definedName name="生产列8" localSheetId="13">#REF!</definedName>
    <definedName name="生产列8" localSheetId="14">#REF!</definedName>
    <definedName name="生产列8" localSheetId="28">#REF!</definedName>
    <definedName name="生产列8" localSheetId="29">#REF!</definedName>
    <definedName name="生产列8" localSheetId="30">#REF!</definedName>
    <definedName name="生产列8" localSheetId="31">#REF!</definedName>
    <definedName name="生产列8" localSheetId="32">#REF!</definedName>
    <definedName name="生产列8" localSheetId="35">#REF!</definedName>
    <definedName name="生产列8" localSheetId="33">#REF!</definedName>
    <definedName name="生产列8" localSheetId="34">#REF!</definedName>
    <definedName name="生产列8" localSheetId="36">#REF!</definedName>
    <definedName name="生产列8">#REF!</definedName>
    <definedName name="生产列9" localSheetId="13">#REF!</definedName>
    <definedName name="生产列9" localSheetId="14">#REF!</definedName>
    <definedName name="生产列9" localSheetId="28">#REF!</definedName>
    <definedName name="生产列9" localSheetId="29">#REF!</definedName>
    <definedName name="生产列9" localSheetId="30">#REF!</definedName>
    <definedName name="生产列9" localSheetId="31">#REF!</definedName>
    <definedName name="生产列9" localSheetId="32">#REF!</definedName>
    <definedName name="生产列9" localSheetId="35">#REF!</definedName>
    <definedName name="生产列9" localSheetId="33">#REF!</definedName>
    <definedName name="生产列9" localSheetId="34">#REF!</definedName>
    <definedName name="生产列9" localSheetId="36">#REF!</definedName>
    <definedName name="生产列9">#REF!</definedName>
    <definedName name="生产期" localSheetId="13">#REF!</definedName>
    <definedName name="生产期" localSheetId="14">#REF!</definedName>
    <definedName name="生产期" localSheetId="28">#REF!</definedName>
    <definedName name="生产期" localSheetId="29">#REF!</definedName>
    <definedName name="生产期" localSheetId="30">#REF!</definedName>
    <definedName name="生产期" localSheetId="31">#REF!</definedName>
    <definedName name="生产期" localSheetId="32">#REF!</definedName>
    <definedName name="生产期" localSheetId="35">#REF!</definedName>
    <definedName name="生产期" localSheetId="33">#REF!</definedName>
    <definedName name="生产期" localSheetId="34">#REF!</definedName>
    <definedName name="生产期" localSheetId="36">#REF!</definedName>
    <definedName name="生产期">#REF!</definedName>
    <definedName name="生产期1" localSheetId="13">#REF!</definedName>
    <definedName name="生产期1" localSheetId="14">#REF!</definedName>
    <definedName name="生产期1" localSheetId="28">#REF!</definedName>
    <definedName name="生产期1" localSheetId="29">#REF!</definedName>
    <definedName name="生产期1" localSheetId="30">#REF!</definedName>
    <definedName name="生产期1" localSheetId="31">#REF!</definedName>
    <definedName name="生产期1" localSheetId="32">#REF!</definedName>
    <definedName name="生产期1" localSheetId="35">#REF!</definedName>
    <definedName name="生产期1" localSheetId="33">#REF!</definedName>
    <definedName name="生产期1" localSheetId="34">#REF!</definedName>
    <definedName name="生产期1" localSheetId="36">#REF!</definedName>
    <definedName name="生产期1">#REF!</definedName>
    <definedName name="生产期11" localSheetId="13">#REF!</definedName>
    <definedName name="生产期11" localSheetId="14">#REF!</definedName>
    <definedName name="生产期11" localSheetId="28">#REF!</definedName>
    <definedName name="生产期11" localSheetId="29">#REF!</definedName>
    <definedName name="生产期11" localSheetId="30">#REF!</definedName>
    <definedName name="生产期11" localSheetId="31">#REF!</definedName>
    <definedName name="生产期11" localSheetId="32">#REF!</definedName>
    <definedName name="生产期11" localSheetId="35">#REF!</definedName>
    <definedName name="生产期11" localSheetId="33">#REF!</definedName>
    <definedName name="生产期11" localSheetId="34">#REF!</definedName>
    <definedName name="生产期11" localSheetId="36">#REF!</definedName>
    <definedName name="生产期11">#REF!</definedName>
    <definedName name="生产期15" localSheetId="13">#REF!</definedName>
    <definedName name="生产期15" localSheetId="14">#REF!</definedName>
    <definedName name="生产期15" localSheetId="28">#REF!</definedName>
    <definedName name="生产期15" localSheetId="29">#REF!</definedName>
    <definedName name="生产期15" localSheetId="30">#REF!</definedName>
    <definedName name="生产期15" localSheetId="31">#REF!</definedName>
    <definedName name="生产期15" localSheetId="32">#REF!</definedName>
    <definedName name="生产期15" localSheetId="35">#REF!</definedName>
    <definedName name="生产期15" localSheetId="33">#REF!</definedName>
    <definedName name="生产期15" localSheetId="34">#REF!</definedName>
    <definedName name="生产期15" localSheetId="36">#REF!</definedName>
    <definedName name="生产期15">#REF!</definedName>
    <definedName name="生产期16" localSheetId="13">#REF!</definedName>
    <definedName name="生产期16" localSheetId="14">#REF!</definedName>
    <definedName name="生产期16" localSheetId="28">#REF!</definedName>
    <definedName name="生产期16" localSheetId="29">#REF!</definedName>
    <definedName name="生产期16" localSheetId="30">#REF!</definedName>
    <definedName name="生产期16" localSheetId="31">#REF!</definedName>
    <definedName name="生产期16" localSheetId="32">#REF!</definedName>
    <definedName name="生产期16" localSheetId="35">#REF!</definedName>
    <definedName name="生产期16" localSheetId="33">#REF!</definedName>
    <definedName name="生产期16" localSheetId="34">#REF!</definedName>
    <definedName name="生产期16" localSheetId="36">#REF!</definedName>
    <definedName name="生产期16">#REF!</definedName>
    <definedName name="生产期17" localSheetId="13">#REF!</definedName>
    <definedName name="生产期17" localSheetId="14">#REF!</definedName>
    <definedName name="生产期17" localSheetId="28">#REF!</definedName>
    <definedName name="生产期17" localSheetId="29">#REF!</definedName>
    <definedName name="生产期17" localSheetId="30">#REF!</definedName>
    <definedName name="生产期17" localSheetId="31">#REF!</definedName>
    <definedName name="生产期17" localSheetId="32">#REF!</definedName>
    <definedName name="生产期17" localSheetId="35">#REF!</definedName>
    <definedName name="生产期17" localSheetId="33">#REF!</definedName>
    <definedName name="生产期17" localSheetId="34">#REF!</definedName>
    <definedName name="生产期17" localSheetId="36">#REF!</definedName>
    <definedName name="生产期17">#REF!</definedName>
    <definedName name="生产期19" localSheetId="13">#REF!</definedName>
    <definedName name="生产期19" localSheetId="14">#REF!</definedName>
    <definedName name="生产期19" localSheetId="28">#REF!</definedName>
    <definedName name="生产期19" localSheetId="29">#REF!</definedName>
    <definedName name="生产期19" localSheetId="30">#REF!</definedName>
    <definedName name="生产期19" localSheetId="31">#REF!</definedName>
    <definedName name="生产期19" localSheetId="32">#REF!</definedName>
    <definedName name="生产期19" localSheetId="35">#REF!</definedName>
    <definedName name="生产期19" localSheetId="33">#REF!</definedName>
    <definedName name="生产期19" localSheetId="34">#REF!</definedName>
    <definedName name="生产期19" localSheetId="36">#REF!</definedName>
    <definedName name="生产期19">#REF!</definedName>
    <definedName name="生产期2" localSheetId="13">#REF!</definedName>
    <definedName name="生产期2" localSheetId="14">#REF!</definedName>
    <definedName name="生产期2" localSheetId="28">#REF!</definedName>
    <definedName name="生产期2" localSheetId="29">#REF!</definedName>
    <definedName name="生产期2" localSheetId="30">#REF!</definedName>
    <definedName name="生产期2" localSheetId="31">#REF!</definedName>
    <definedName name="生产期2" localSheetId="32">#REF!</definedName>
    <definedName name="生产期2" localSheetId="35">#REF!</definedName>
    <definedName name="生产期2" localSheetId="33">#REF!</definedName>
    <definedName name="生产期2" localSheetId="34">#REF!</definedName>
    <definedName name="生产期2" localSheetId="36">#REF!</definedName>
    <definedName name="生产期2">#REF!</definedName>
    <definedName name="生产期20" localSheetId="13">#REF!</definedName>
    <definedName name="生产期20" localSheetId="14">#REF!</definedName>
    <definedName name="生产期20" localSheetId="28">#REF!</definedName>
    <definedName name="生产期20" localSheetId="29">#REF!</definedName>
    <definedName name="生产期20" localSheetId="30">#REF!</definedName>
    <definedName name="生产期20" localSheetId="31">#REF!</definedName>
    <definedName name="生产期20" localSheetId="32">#REF!</definedName>
    <definedName name="生产期20" localSheetId="35">#REF!</definedName>
    <definedName name="生产期20" localSheetId="33">#REF!</definedName>
    <definedName name="生产期20" localSheetId="34">#REF!</definedName>
    <definedName name="生产期20" localSheetId="36">#REF!</definedName>
    <definedName name="生产期20">#REF!</definedName>
    <definedName name="生产期3" localSheetId="13">#REF!</definedName>
    <definedName name="生产期3" localSheetId="14">#REF!</definedName>
    <definedName name="生产期3" localSheetId="28">#REF!</definedName>
    <definedName name="生产期3" localSheetId="29">#REF!</definedName>
    <definedName name="生产期3" localSheetId="30">#REF!</definedName>
    <definedName name="生产期3" localSheetId="31">#REF!</definedName>
    <definedName name="生产期3" localSheetId="32">#REF!</definedName>
    <definedName name="生产期3" localSheetId="35">#REF!</definedName>
    <definedName name="生产期3" localSheetId="33">#REF!</definedName>
    <definedName name="生产期3" localSheetId="34">#REF!</definedName>
    <definedName name="生产期3" localSheetId="36">#REF!</definedName>
    <definedName name="生产期3">#REF!</definedName>
    <definedName name="生产期4" localSheetId="13">#REF!</definedName>
    <definedName name="生产期4" localSheetId="14">#REF!</definedName>
    <definedName name="生产期4" localSheetId="28">#REF!</definedName>
    <definedName name="生产期4" localSheetId="29">#REF!</definedName>
    <definedName name="生产期4" localSheetId="30">#REF!</definedName>
    <definedName name="生产期4" localSheetId="31">#REF!</definedName>
    <definedName name="生产期4" localSheetId="32">#REF!</definedName>
    <definedName name="生产期4" localSheetId="35">#REF!</definedName>
    <definedName name="生产期4" localSheetId="33">#REF!</definedName>
    <definedName name="生产期4" localSheetId="34">#REF!</definedName>
    <definedName name="生产期4" localSheetId="36">#REF!</definedName>
    <definedName name="生产期4">#REF!</definedName>
    <definedName name="生产期5" localSheetId="13">#REF!</definedName>
    <definedName name="生产期5" localSheetId="14">#REF!</definedName>
    <definedName name="生产期5" localSheetId="28">#REF!</definedName>
    <definedName name="生产期5" localSheetId="29">#REF!</definedName>
    <definedName name="生产期5" localSheetId="30">#REF!</definedName>
    <definedName name="生产期5" localSheetId="31">#REF!</definedName>
    <definedName name="生产期5" localSheetId="32">#REF!</definedName>
    <definedName name="生产期5" localSheetId="35">#REF!</definedName>
    <definedName name="生产期5" localSheetId="33">#REF!</definedName>
    <definedName name="生产期5" localSheetId="34">#REF!</definedName>
    <definedName name="生产期5" localSheetId="36">#REF!</definedName>
    <definedName name="生产期5">#REF!</definedName>
    <definedName name="生产期6" localSheetId="13">#REF!</definedName>
    <definedName name="生产期6" localSheetId="14">#REF!</definedName>
    <definedName name="生产期6" localSheetId="28">#REF!</definedName>
    <definedName name="生产期6" localSheetId="29">#REF!</definedName>
    <definedName name="生产期6" localSheetId="30">#REF!</definedName>
    <definedName name="生产期6" localSheetId="31">#REF!</definedName>
    <definedName name="生产期6" localSheetId="32">#REF!</definedName>
    <definedName name="生产期6" localSheetId="35">#REF!</definedName>
    <definedName name="生产期6" localSheetId="33">#REF!</definedName>
    <definedName name="生产期6" localSheetId="34">#REF!</definedName>
    <definedName name="生产期6" localSheetId="36">#REF!</definedName>
    <definedName name="生产期6">#REF!</definedName>
    <definedName name="生产期7" localSheetId="13">#REF!</definedName>
    <definedName name="生产期7" localSheetId="14">#REF!</definedName>
    <definedName name="生产期7" localSheetId="28">#REF!</definedName>
    <definedName name="生产期7" localSheetId="29">#REF!</definedName>
    <definedName name="生产期7" localSheetId="30">#REF!</definedName>
    <definedName name="生产期7" localSheetId="31">#REF!</definedName>
    <definedName name="生产期7" localSheetId="32">#REF!</definedName>
    <definedName name="生产期7" localSheetId="35">#REF!</definedName>
    <definedName name="生产期7" localSheetId="33">#REF!</definedName>
    <definedName name="生产期7" localSheetId="34">#REF!</definedName>
    <definedName name="生产期7" localSheetId="36">#REF!</definedName>
    <definedName name="生产期7">#REF!</definedName>
    <definedName name="生产期8" localSheetId="13">#REF!</definedName>
    <definedName name="生产期8" localSheetId="14">#REF!</definedName>
    <definedName name="生产期8" localSheetId="28">#REF!</definedName>
    <definedName name="生产期8" localSheetId="29">#REF!</definedName>
    <definedName name="生产期8" localSheetId="30">#REF!</definedName>
    <definedName name="生产期8" localSheetId="31">#REF!</definedName>
    <definedName name="生产期8" localSheetId="32">#REF!</definedName>
    <definedName name="生产期8" localSheetId="35">#REF!</definedName>
    <definedName name="生产期8" localSheetId="33">#REF!</definedName>
    <definedName name="生产期8" localSheetId="34">#REF!</definedName>
    <definedName name="生产期8" localSheetId="36">#REF!</definedName>
    <definedName name="生产期8">#REF!</definedName>
    <definedName name="生产期9" localSheetId="13">#REF!</definedName>
    <definedName name="生产期9" localSheetId="14">#REF!</definedName>
    <definedName name="生产期9" localSheetId="28">#REF!</definedName>
    <definedName name="生产期9" localSheetId="29">#REF!</definedName>
    <definedName name="生产期9" localSheetId="30">#REF!</definedName>
    <definedName name="生产期9" localSheetId="31">#REF!</definedName>
    <definedName name="生产期9" localSheetId="32">#REF!</definedName>
    <definedName name="生产期9" localSheetId="35">#REF!</definedName>
    <definedName name="生产期9" localSheetId="33">#REF!</definedName>
    <definedName name="生产期9" localSheetId="34">#REF!</definedName>
    <definedName name="生产期9" localSheetId="36">#REF!</definedName>
    <definedName name="生产期9">#REF!</definedName>
    <definedName name="省级">#N/A</definedName>
    <definedName name="时代" localSheetId="13">#REF!</definedName>
    <definedName name="时代" localSheetId="14">#REF!</definedName>
    <definedName name="时代" localSheetId="28">#REF!</definedName>
    <definedName name="时代" localSheetId="29">#REF!</definedName>
    <definedName name="时代" localSheetId="30">#REF!</definedName>
    <definedName name="时代" localSheetId="31">#REF!</definedName>
    <definedName name="时代" localSheetId="32">#REF!</definedName>
    <definedName name="时代" localSheetId="35">#REF!</definedName>
    <definedName name="时代" localSheetId="33">#REF!</definedName>
    <definedName name="时代" localSheetId="34">#REF!</definedName>
    <definedName name="时代" localSheetId="36">#REF!</definedName>
    <definedName name="时代">#REF!</definedName>
    <definedName name="是" localSheetId="13">#REF!</definedName>
    <definedName name="是" localSheetId="14">#REF!</definedName>
    <definedName name="是" localSheetId="28">#REF!</definedName>
    <definedName name="是" localSheetId="29">#REF!</definedName>
    <definedName name="是" localSheetId="30">#REF!</definedName>
    <definedName name="是" localSheetId="31">#REF!</definedName>
    <definedName name="是" localSheetId="32">#REF!</definedName>
    <definedName name="是" localSheetId="35">#REF!</definedName>
    <definedName name="是" localSheetId="33">#REF!</definedName>
    <definedName name="是" localSheetId="34">#REF!</definedName>
    <definedName name="是" localSheetId="36">#REF!</definedName>
    <definedName name="是">#REF!</definedName>
    <definedName name="是水水水水" localSheetId="13">#REF!</definedName>
    <definedName name="是水水水水" localSheetId="14">#REF!</definedName>
    <definedName name="是水水水水" localSheetId="28">#REF!</definedName>
    <definedName name="是水水水水" localSheetId="29">#REF!</definedName>
    <definedName name="是水水水水" localSheetId="30">#REF!</definedName>
    <definedName name="是水水水水" localSheetId="31">#REF!</definedName>
    <definedName name="是水水水水" localSheetId="32">#REF!</definedName>
    <definedName name="是水水水水" localSheetId="35">#REF!</definedName>
    <definedName name="是水水水水" localSheetId="33">#REF!</definedName>
    <definedName name="是水水水水" localSheetId="34">#REF!</definedName>
    <definedName name="是水水水水" localSheetId="36">#REF!</definedName>
    <definedName name="是水水水水">#REF!</definedName>
    <definedName name="收入表">#N/A</definedName>
    <definedName name="水水水嘎嘎嘎水" localSheetId="13">#REF!</definedName>
    <definedName name="水水水嘎嘎嘎水" localSheetId="14">#REF!</definedName>
    <definedName name="水水水嘎嘎嘎水" localSheetId="28">#REF!</definedName>
    <definedName name="水水水嘎嘎嘎水" localSheetId="29">#REF!</definedName>
    <definedName name="水水水嘎嘎嘎水" localSheetId="30">#REF!</definedName>
    <definedName name="水水水嘎嘎嘎水" localSheetId="31">#REF!</definedName>
    <definedName name="水水水嘎嘎嘎水" localSheetId="32">#REF!</definedName>
    <definedName name="水水水嘎嘎嘎水" localSheetId="35">#REF!</definedName>
    <definedName name="水水水嘎嘎嘎水" localSheetId="33">#REF!</definedName>
    <definedName name="水水水嘎嘎嘎水" localSheetId="34">#REF!</definedName>
    <definedName name="水水水嘎嘎嘎水" localSheetId="36">#REF!</definedName>
    <definedName name="水水水嘎嘎嘎水">#REF!</definedName>
    <definedName name="水水水水" localSheetId="13">#REF!</definedName>
    <definedName name="水水水水" localSheetId="14">#REF!</definedName>
    <definedName name="水水水水" localSheetId="28">#REF!</definedName>
    <definedName name="水水水水" localSheetId="29">#REF!</definedName>
    <definedName name="水水水水" localSheetId="30">#REF!</definedName>
    <definedName name="水水水水" localSheetId="31">#REF!</definedName>
    <definedName name="水水水水" localSheetId="32">#REF!</definedName>
    <definedName name="水水水水" localSheetId="35">#REF!</definedName>
    <definedName name="水水水水" localSheetId="33">#REF!</definedName>
    <definedName name="水水水水" localSheetId="34">#REF!</definedName>
    <definedName name="水水水水" localSheetId="36">#REF!</definedName>
    <definedName name="水水水水">#REF!</definedName>
    <definedName name="四川" localSheetId="13">#REF!</definedName>
    <definedName name="四川" localSheetId="14">#REF!</definedName>
    <definedName name="四川" localSheetId="28">#REF!</definedName>
    <definedName name="四川" localSheetId="29">#REF!</definedName>
    <definedName name="四川" localSheetId="30">#REF!</definedName>
    <definedName name="四川" localSheetId="31">#REF!</definedName>
    <definedName name="四川" localSheetId="32">#REF!</definedName>
    <definedName name="四川" localSheetId="35">#REF!</definedName>
    <definedName name="四川" localSheetId="33">#REF!</definedName>
    <definedName name="四川" localSheetId="34">#REF!</definedName>
    <definedName name="四川" localSheetId="36">#REF!</definedName>
    <definedName name="四川" localSheetId="44">#REF!</definedName>
    <definedName name="四川" localSheetId="45">#REF!</definedName>
    <definedName name="四川">#REF!</definedName>
    <definedName name="天津" localSheetId="13">#REF!</definedName>
    <definedName name="天津" localSheetId="14">#REF!</definedName>
    <definedName name="天津" localSheetId="28">#REF!</definedName>
    <definedName name="天津" localSheetId="29">#REF!</definedName>
    <definedName name="天津" localSheetId="30">#REF!</definedName>
    <definedName name="天津" localSheetId="31">#REF!</definedName>
    <definedName name="天津" localSheetId="32">#REF!</definedName>
    <definedName name="天津" localSheetId="35">#REF!</definedName>
    <definedName name="天津" localSheetId="33">#REF!</definedName>
    <definedName name="天津" localSheetId="34">#REF!</definedName>
    <definedName name="天津" localSheetId="36">#REF!</definedName>
    <definedName name="天津" localSheetId="44">#REF!</definedName>
    <definedName name="天津" localSheetId="45">#REF!</definedName>
    <definedName name="天津">#REF!</definedName>
    <definedName name="我问问" localSheetId="13">#REF!</definedName>
    <definedName name="我问问" localSheetId="14">#REF!</definedName>
    <definedName name="我问问" localSheetId="28">#REF!</definedName>
    <definedName name="我问问" localSheetId="29">#REF!</definedName>
    <definedName name="我问问" localSheetId="30">#REF!</definedName>
    <definedName name="我问问" localSheetId="31">#REF!</definedName>
    <definedName name="我问问" localSheetId="32">#REF!</definedName>
    <definedName name="我问问" localSheetId="35">#REF!</definedName>
    <definedName name="我问问" localSheetId="33">#REF!</definedName>
    <definedName name="我问问" localSheetId="34">#REF!</definedName>
    <definedName name="我问问" localSheetId="36">#REF!</definedName>
    <definedName name="我问问">#REF!</definedName>
    <definedName name="西藏" localSheetId="13">#REF!</definedName>
    <definedName name="西藏" localSheetId="14">#REF!</definedName>
    <definedName name="西藏" localSheetId="28">#REF!</definedName>
    <definedName name="西藏" localSheetId="29">#REF!</definedName>
    <definedName name="西藏" localSheetId="30">#REF!</definedName>
    <definedName name="西藏" localSheetId="31">#REF!</definedName>
    <definedName name="西藏" localSheetId="32">#REF!</definedName>
    <definedName name="西藏" localSheetId="35">#REF!</definedName>
    <definedName name="西藏" localSheetId="33">#REF!</definedName>
    <definedName name="西藏" localSheetId="34">#REF!</definedName>
    <definedName name="西藏" localSheetId="36">#REF!</definedName>
    <definedName name="西藏" localSheetId="44">#REF!</definedName>
    <definedName name="西藏" localSheetId="45">#REF!</definedName>
    <definedName name="西藏">#REF!</definedName>
    <definedName name="新疆" localSheetId="13">#REF!</definedName>
    <definedName name="新疆" localSheetId="14">#REF!</definedName>
    <definedName name="新疆" localSheetId="28">#REF!</definedName>
    <definedName name="新疆" localSheetId="29">#REF!</definedName>
    <definedName name="新疆" localSheetId="30">#REF!</definedName>
    <definedName name="新疆" localSheetId="31">#REF!</definedName>
    <definedName name="新疆" localSheetId="32">#REF!</definedName>
    <definedName name="新疆" localSheetId="35">#REF!</definedName>
    <definedName name="新疆" localSheetId="33">#REF!</definedName>
    <definedName name="新疆" localSheetId="34">#REF!</definedName>
    <definedName name="新疆" localSheetId="36">#REF!</definedName>
    <definedName name="新疆" localSheetId="44">#REF!</definedName>
    <definedName name="新疆" localSheetId="45">#REF!</definedName>
    <definedName name="新疆">#REF!</definedName>
    <definedName name="一i" localSheetId="13">#REF!</definedName>
    <definedName name="一i" localSheetId="14">#REF!</definedName>
    <definedName name="一i" localSheetId="28">#REF!</definedName>
    <definedName name="一i" localSheetId="29">#REF!</definedName>
    <definedName name="一i" localSheetId="30">#REF!</definedName>
    <definedName name="一i" localSheetId="31">#REF!</definedName>
    <definedName name="一i" localSheetId="32">#REF!</definedName>
    <definedName name="一i" localSheetId="35">#REF!</definedName>
    <definedName name="一i" localSheetId="33">#REF!</definedName>
    <definedName name="一i" localSheetId="34">#REF!</definedName>
    <definedName name="一i" localSheetId="36">#REF!</definedName>
    <definedName name="一i">#REF!</definedName>
    <definedName name="一一i" localSheetId="13">#REF!</definedName>
    <definedName name="一一i" localSheetId="14">#REF!</definedName>
    <definedName name="一一i" localSheetId="28">#REF!</definedName>
    <definedName name="一一i" localSheetId="29">#REF!</definedName>
    <definedName name="一一i" localSheetId="30">#REF!</definedName>
    <definedName name="一一i" localSheetId="31">#REF!</definedName>
    <definedName name="一一i" localSheetId="32">#REF!</definedName>
    <definedName name="一一i" localSheetId="35">#REF!</definedName>
    <definedName name="一一i" localSheetId="33">#REF!</definedName>
    <definedName name="一一i" localSheetId="34">#REF!</definedName>
    <definedName name="一一i" localSheetId="36">#REF!</definedName>
    <definedName name="一一i">#REF!</definedName>
    <definedName name="云南" localSheetId="13">#REF!</definedName>
    <definedName name="云南" localSheetId="14">#REF!</definedName>
    <definedName name="云南" localSheetId="28">#REF!</definedName>
    <definedName name="云南" localSheetId="29">#REF!</definedName>
    <definedName name="云南" localSheetId="30">#REF!</definedName>
    <definedName name="云南" localSheetId="31">#REF!</definedName>
    <definedName name="云南" localSheetId="32">#REF!</definedName>
    <definedName name="云南" localSheetId="35">#REF!</definedName>
    <definedName name="云南" localSheetId="33">#REF!</definedName>
    <definedName name="云南" localSheetId="34">#REF!</definedName>
    <definedName name="云南" localSheetId="36">#REF!</definedName>
    <definedName name="云南" localSheetId="44">#REF!</definedName>
    <definedName name="云南" localSheetId="45">#REF!</definedName>
    <definedName name="云南">#REF!</definedName>
    <definedName name="啧啧啧" localSheetId="13">#REF!</definedName>
    <definedName name="啧啧啧" localSheetId="14">#REF!</definedName>
    <definedName name="啧啧啧" localSheetId="28">#REF!</definedName>
    <definedName name="啧啧啧" localSheetId="29">#REF!</definedName>
    <definedName name="啧啧啧" localSheetId="30">#REF!</definedName>
    <definedName name="啧啧啧" localSheetId="31">#REF!</definedName>
    <definedName name="啧啧啧" localSheetId="32">#REF!</definedName>
    <definedName name="啧啧啧" localSheetId="35">#REF!</definedName>
    <definedName name="啧啧啧" localSheetId="33">#REF!</definedName>
    <definedName name="啧啧啧" localSheetId="34">#REF!</definedName>
    <definedName name="啧啧啧" localSheetId="36">#REF!</definedName>
    <definedName name="啧啧啧">#REF!</definedName>
    <definedName name="浙江" localSheetId="13">#REF!</definedName>
    <definedName name="浙江" localSheetId="14">#REF!</definedName>
    <definedName name="浙江" localSheetId="28">#REF!</definedName>
    <definedName name="浙江" localSheetId="29">#REF!</definedName>
    <definedName name="浙江" localSheetId="30">#REF!</definedName>
    <definedName name="浙江" localSheetId="31">#REF!</definedName>
    <definedName name="浙江" localSheetId="32">#REF!</definedName>
    <definedName name="浙江" localSheetId="35">#REF!</definedName>
    <definedName name="浙江" localSheetId="33">#REF!</definedName>
    <definedName name="浙江" localSheetId="34">#REF!</definedName>
    <definedName name="浙江" localSheetId="36">#REF!</definedName>
    <definedName name="浙江" localSheetId="44">#REF!</definedName>
    <definedName name="浙江" localSheetId="45">#REF!</definedName>
    <definedName name="浙江">#REF!</definedName>
    <definedName name="浙江地区" localSheetId="13">#REF!</definedName>
    <definedName name="浙江地区" localSheetId="14">#REF!</definedName>
    <definedName name="浙江地区" localSheetId="28">#REF!</definedName>
    <definedName name="浙江地区" localSheetId="29">#REF!</definedName>
    <definedName name="浙江地区" localSheetId="30">#REF!</definedName>
    <definedName name="浙江地区" localSheetId="31">#REF!</definedName>
    <definedName name="浙江地区" localSheetId="32">#REF!</definedName>
    <definedName name="浙江地区" localSheetId="35">#REF!</definedName>
    <definedName name="浙江地区" localSheetId="33">#REF!</definedName>
    <definedName name="浙江地区" localSheetId="34">#REF!</definedName>
    <definedName name="浙江地区" localSheetId="36">#REF!</definedName>
    <definedName name="浙江地区" localSheetId="44">#REF!</definedName>
    <definedName name="浙江地区" localSheetId="45">#REF!</definedName>
    <definedName name="浙江地区">#REF!</definedName>
    <definedName name="重庆" localSheetId="13">#REF!</definedName>
    <definedName name="重庆" localSheetId="14">#REF!</definedName>
    <definedName name="重庆" localSheetId="28">#REF!</definedName>
    <definedName name="重庆" localSheetId="29">#REF!</definedName>
    <definedName name="重庆" localSheetId="30">#REF!</definedName>
    <definedName name="重庆" localSheetId="31">#REF!</definedName>
    <definedName name="重庆" localSheetId="32">#REF!</definedName>
    <definedName name="重庆" localSheetId="35">#REF!</definedName>
    <definedName name="重庆" localSheetId="33">#REF!</definedName>
    <definedName name="重庆" localSheetId="34">#REF!</definedName>
    <definedName name="重庆" localSheetId="36">#REF!</definedName>
    <definedName name="重庆" localSheetId="44">#REF!</definedName>
    <definedName name="重庆" localSheetId="45">#REF!</definedName>
    <definedName name="重庆">#REF!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<sst xmlns="http://schemas.openxmlformats.org/spreadsheetml/2006/main" count="1878" uniqueCount="936">
  <si>
    <t>表一</t>
  </si>
  <si>
    <t>2024年全市一般公共预算收支情况总表</t>
  </si>
  <si>
    <t>单位：万元</t>
  </si>
  <si>
    <t>项   目</t>
  </si>
  <si>
    <t>收入预算数</t>
  </si>
  <si>
    <t>支出预算数</t>
  </si>
  <si>
    <t>收入</t>
  </si>
  <si>
    <t>支出</t>
  </si>
  <si>
    <t xml:space="preserve">  税收收入</t>
  </si>
  <si>
    <t>一般公共服务支出</t>
  </si>
  <si>
    <t xml:space="preserve">    增值税</t>
  </si>
  <si>
    <t>国防支出</t>
  </si>
  <si>
    <t xml:space="preserve">    企业所得税</t>
  </si>
  <si>
    <t>公共安全支出</t>
  </si>
  <si>
    <t xml:space="preserve">    个人所得税</t>
  </si>
  <si>
    <t>教育支出</t>
  </si>
  <si>
    <t xml:space="preserve">    资源税</t>
  </si>
  <si>
    <t>科学技术支出</t>
  </si>
  <si>
    <t xml:space="preserve">    城市维护建设税</t>
  </si>
  <si>
    <t>文化旅游体育与传媒支出</t>
  </si>
  <si>
    <t xml:space="preserve">    房产税</t>
  </si>
  <si>
    <t>社会保障和就业支出</t>
  </si>
  <si>
    <t xml:space="preserve">    印花税</t>
  </si>
  <si>
    <t>卫生健康支出</t>
  </si>
  <si>
    <t xml:space="preserve">    城镇土地使用税</t>
  </si>
  <si>
    <t>节能环保支出</t>
  </si>
  <si>
    <t xml:space="preserve">    土地增值税</t>
  </si>
  <si>
    <t>城乡社区支出</t>
  </si>
  <si>
    <t xml:space="preserve">    车船税</t>
  </si>
  <si>
    <t>农林水支出</t>
  </si>
  <si>
    <t xml:space="preserve">    耕地占用税</t>
  </si>
  <si>
    <t>交通运输支出</t>
  </si>
  <si>
    <t xml:space="preserve">    契税</t>
  </si>
  <si>
    <t>资源勘探工业信息等支出</t>
  </si>
  <si>
    <t xml:space="preserve">    烟叶税</t>
  </si>
  <si>
    <t>商业服务业等支出</t>
  </si>
  <si>
    <t xml:space="preserve">    环境保护税</t>
  </si>
  <si>
    <t>金融支出</t>
  </si>
  <si>
    <t xml:space="preserve">    其他税收收入</t>
  </si>
  <si>
    <t>自然资源海洋气象等支出</t>
  </si>
  <si>
    <t xml:space="preserve">  非税收入</t>
  </si>
  <si>
    <t>住房保障支出</t>
  </si>
  <si>
    <t xml:space="preserve">    专项收入</t>
  </si>
  <si>
    <t>粮油物资储备支出</t>
  </si>
  <si>
    <t xml:space="preserve">    行政事业性收费收入</t>
  </si>
  <si>
    <t>灾害防治及应急管理支出</t>
  </si>
  <si>
    <t xml:space="preserve">    罚没收入</t>
  </si>
  <si>
    <t>预备费</t>
  </si>
  <si>
    <t xml:space="preserve">    国有资本经营收入</t>
  </si>
  <si>
    <t>其他支出</t>
  </si>
  <si>
    <t xml:space="preserve">    国有资源（资产）有偿使用收入</t>
  </si>
  <si>
    <t>债务付息支出</t>
  </si>
  <si>
    <t xml:space="preserve">    捐赠收入</t>
  </si>
  <si>
    <t>债务发行费用支出</t>
  </si>
  <si>
    <t xml:space="preserve">    政府住房基金收入</t>
  </si>
  <si>
    <t xml:space="preserve">    其他收入</t>
  </si>
  <si>
    <t>上级补助收入</t>
  </si>
  <si>
    <t>上解上级支出</t>
  </si>
  <si>
    <t>返还性收入</t>
  </si>
  <si>
    <t>调出资金</t>
  </si>
  <si>
    <t>一般性转移支付收入</t>
  </si>
  <si>
    <t>安排预算稳定调节基金</t>
  </si>
  <si>
    <t>专项转移支付收入</t>
  </si>
  <si>
    <t>补充预算周转金</t>
  </si>
  <si>
    <t>地方政府一般债务转贷收入</t>
  </si>
  <si>
    <t>地方政府一般债务还本支出</t>
  </si>
  <si>
    <t>调入资金</t>
  </si>
  <si>
    <t>动用预算稳定调节基金</t>
  </si>
  <si>
    <t>收入总计</t>
  </si>
  <si>
    <t>支出总计</t>
  </si>
  <si>
    <t>备注：因提前告知未全部下达，暂按上年数预估，转移支付最终以决算数为准，下同。</t>
  </si>
  <si>
    <t>表二</t>
  </si>
  <si>
    <t>2024年全市一般公共预算收入情况总表</t>
  </si>
  <si>
    <t>表三</t>
  </si>
  <si>
    <t>2024年全市一般公共预算支出情况总表</t>
  </si>
  <si>
    <t>表四</t>
  </si>
  <si>
    <t>2024年市本级一般公共预算收支预算总表</t>
  </si>
  <si>
    <t>项  目</t>
  </si>
  <si>
    <t>市本级收入</t>
  </si>
  <si>
    <t>市本级支出</t>
  </si>
  <si>
    <t>上级专项转移支付用于市本级支出</t>
  </si>
  <si>
    <t xml:space="preserve">  返还性收入</t>
  </si>
  <si>
    <t>补助下级支出</t>
  </si>
  <si>
    <t xml:space="preserve">  一般性转移支付收入</t>
  </si>
  <si>
    <t xml:space="preserve">  返还性支出</t>
  </si>
  <si>
    <t xml:space="preserve">  专项转移支付收入</t>
  </si>
  <si>
    <t xml:space="preserve">  一般性转移支付支出</t>
  </si>
  <si>
    <t>下级上解收入</t>
  </si>
  <si>
    <t xml:space="preserve">  专项转移支付支出</t>
  </si>
  <si>
    <t>调入预算稳定调节基金</t>
  </si>
  <si>
    <t>表五</t>
  </si>
  <si>
    <t>2024年市本级一般公共预算收入表</t>
  </si>
  <si>
    <t>2024年预算数</t>
  </si>
  <si>
    <t>表六</t>
  </si>
  <si>
    <t>2024年市本级一般公共预算支出表</t>
  </si>
  <si>
    <t>表七</t>
  </si>
  <si>
    <t>2024年市本级一般公共预算收入预算表</t>
  </si>
  <si>
    <t>比上年执行数增长%</t>
  </si>
  <si>
    <t>税收收入</t>
  </si>
  <si>
    <t>增值税</t>
  </si>
  <si>
    <t>企业所得税</t>
  </si>
  <si>
    <t>个人所得税</t>
  </si>
  <si>
    <t>资源税</t>
  </si>
  <si>
    <t>城市维护建设税</t>
  </si>
  <si>
    <t>房产税</t>
  </si>
  <si>
    <t>印花税</t>
  </si>
  <si>
    <t>城镇土地使用税</t>
  </si>
  <si>
    <t>土地增值税</t>
  </si>
  <si>
    <t>车船税</t>
  </si>
  <si>
    <t>契税</t>
  </si>
  <si>
    <t>环境保护税等</t>
  </si>
  <si>
    <t>非税收入</t>
  </si>
  <si>
    <t>专项收入</t>
  </si>
  <si>
    <t>行政事业性收费收入</t>
  </si>
  <si>
    <t>罚没收入</t>
  </si>
  <si>
    <t>国有资本经营收入</t>
  </si>
  <si>
    <t>国有资源（资产）有偿使用收入</t>
  </si>
  <si>
    <t>政府住房基金收入</t>
  </si>
  <si>
    <t>其他收入</t>
  </si>
  <si>
    <t>合   计</t>
  </si>
  <si>
    <t>表八</t>
  </si>
  <si>
    <t>2024年市本级一般公共预算支出预算表</t>
  </si>
  <si>
    <t>项目</t>
  </si>
  <si>
    <t>比上年预算增长%（可比口径）</t>
  </si>
  <si>
    <t>债务还本支出</t>
  </si>
  <si>
    <t>合计</t>
  </si>
  <si>
    <t>表九</t>
  </si>
  <si>
    <t>2024年市本级一般公共预算支出预算明细表</t>
  </si>
  <si>
    <t>单位:万元</t>
  </si>
  <si>
    <t>基本支出</t>
  </si>
  <si>
    <t>项目支出</t>
  </si>
  <si>
    <t xml:space="preserve">  人大事务</t>
  </si>
  <si>
    <t xml:space="preserve">    行政运行</t>
  </si>
  <si>
    <t xml:space="preserve">    一般行政管理事务</t>
  </si>
  <si>
    <t xml:space="preserve">  政协事务</t>
  </si>
  <si>
    <t xml:space="preserve">    事业运行</t>
  </si>
  <si>
    <t xml:space="preserve">  政府办公厅（室）及相关机构事务</t>
  </si>
  <si>
    <t xml:space="preserve">    机关服务</t>
  </si>
  <si>
    <t xml:space="preserve">    信访事务</t>
  </si>
  <si>
    <t/>
  </si>
  <si>
    <t xml:space="preserve">    其他政府办公厅（室）及相关机构事务支出</t>
  </si>
  <si>
    <t xml:space="preserve">  发展与改革事务</t>
  </si>
  <si>
    <t xml:space="preserve">    其他发展与改革事务支出</t>
  </si>
  <si>
    <t xml:space="preserve">  统计信息事务</t>
  </si>
  <si>
    <t xml:space="preserve">    专项统计业务</t>
  </si>
  <si>
    <t xml:space="preserve">  财政事务</t>
  </si>
  <si>
    <t xml:space="preserve">    其他财政事务支出</t>
  </si>
  <si>
    <t xml:space="preserve">  审计事务</t>
  </si>
  <si>
    <t xml:space="preserve">    审计业务</t>
  </si>
  <si>
    <t xml:space="preserve">  纪检监察事务</t>
  </si>
  <si>
    <t xml:space="preserve">  商贸事务</t>
  </si>
  <si>
    <t xml:space="preserve">    其他商贸事务支出</t>
  </si>
  <si>
    <t xml:space="preserve">  知识产权事务</t>
  </si>
  <si>
    <t xml:space="preserve">  民族事务</t>
  </si>
  <si>
    <t xml:space="preserve">  档案事务</t>
  </si>
  <si>
    <t xml:space="preserve">    档案馆</t>
  </si>
  <si>
    <t xml:space="preserve">  民主党派及工商联事务</t>
  </si>
  <si>
    <t xml:space="preserve">  群众团体事务</t>
  </si>
  <si>
    <t xml:space="preserve">    工会事务</t>
  </si>
  <si>
    <t xml:space="preserve">  党委办公厅（室）及相关机构事务</t>
  </si>
  <si>
    <t xml:space="preserve">  组织事务</t>
  </si>
  <si>
    <t xml:space="preserve">  宣传事务</t>
  </si>
  <si>
    <t xml:space="preserve">  统战事务</t>
  </si>
  <si>
    <t xml:space="preserve">  其他共产党事务支出</t>
  </si>
  <si>
    <t xml:space="preserve">    其他共产党事务支出</t>
  </si>
  <si>
    <t xml:space="preserve">  网信事务</t>
  </si>
  <si>
    <t xml:space="preserve">  市场监督管理事务</t>
  </si>
  <si>
    <t xml:space="preserve">    市场秩序执法</t>
  </si>
  <si>
    <t xml:space="preserve">  其他一般公共服务支出</t>
  </si>
  <si>
    <t xml:space="preserve">    其他一般公共服务支出</t>
  </si>
  <si>
    <t xml:space="preserve">  国防动员</t>
  </si>
  <si>
    <t xml:space="preserve">  公安</t>
  </si>
  <si>
    <t xml:space="preserve">    特别业务</t>
  </si>
  <si>
    <t xml:space="preserve">  司法</t>
  </si>
  <si>
    <t xml:space="preserve">    基层司法业务</t>
  </si>
  <si>
    <t xml:space="preserve">    公共法律服务</t>
  </si>
  <si>
    <t xml:space="preserve">    其他司法支出</t>
  </si>
  <si>
    <t xml:space="preserve">  监狱</t>
  </si>
  <si>
    <t xml:space="preserve">  强制隔离戒毒</t>
  </si>
  <si>
    <t xml:space="preserve">    强制隔离戒毒人员生活</t>
  </si>
  <si>
    <t xml:space="preserve">    所政设施建设</t>
  </si>
  <si>
    <t xml:space="preserve">  国家保密</t>
  </si>
  <si>
    <t xml:space="preserve">  教育管理事务</t>
  </si>
  <si>
    <t xml:space="preserve">    其他教育管理事务支出</t>
  </si>
  <si>
    <t xml:space="preserve">  普通教育</t>
  </si>
  <si>
    <t xml:space="preserve">    学前教育</t>
  </si>
  <si>
    <t xml:space="preserve">    初中教育</t>
  </si>
  <si>
    <t xml:space="preserve">    高中教育</t>
  </si>
  <si>
    <t xml:space="preserve">    高等教育</t>
  </si>
  <si>
    <t xml:space="preserve">  职业教育</t>
  </si>
  <si>
    <t xml:space="preserve">    中等职业教育</t>
  </si>
  <si>
    <t xml:space="preserve">    技校教育</t>
  </si>
  <si>
    <t xml:space="preserve">    高等职业教育</t>
  </si>
  <si>
    <t xml:space="preserve">    其他职业教育支出</t>
  </si>
  <si>
    <t xml:space="preserve">  成人教育</t>
  </si>
  <si>
    <t xml:space="preserve">    成人中等教育</t>
  </si>
  <si>
    <t xml:space="preserve">  广播电视教育</t>
  </si>
  <si>
    <t xml:space="preserve">    其他广播电视教育支出</t>
  </si>
  <si>
    <t xml:space="preserve">  特殊教育</t>
  </si>
  <si>
    <t xml:space="preserve">    特殊学校教育</t>
  </si>
  <si>
    <t xml:space="preserve">  进修及培训</t>
  </si>
  <si>
    <t xml:space="preserve">    干部教育</t>
  </si>
  <si>
    <t xml:space="preserve">    其他进修及培训</t>
  </si>
  <si>
    <t xml:space="preserve">  教育费附加安排的支出</t>
  </si>
  <si>
    <t xml:space="preserve">    其他教育费附加安排的支出</t>
  </si>
  <si>
    <t xml:space="preserve">  其他教育支出</t>
  </si>
  <si>
    <t xml:space="preserve">    其他教育支出</t>
  </si>
  <si>
    <t xml:space="preserve">  科学技术管理事务</t>
  </si>
  <si>
    <t xml:space="preserve">    其他科学技术管理事务支出</t>
  </si>
  <si>
    <t xml:space="preserve">  应用研究</t>
  </si>
  <si>
    <t xml:space="preserve">    机构运行</t>
  </si>
  <si>
    <t xml:space="preserve">    社会公益研究</t>
  </si>
  <si>
    <t xml:space="preserve">  技术研究与开发</t>
  </si>
  <si>
    <t xml:space="preserve">    其他技术研究与开发支出</t>
  </si>
  <si>
    <t xml:space="preserve">  科技条件与服务</t>
  </si>
  <si>
    <t xml:space="preserve">  社会科学</t>
  </si>
  <si>
    <t xml:space="preserve">    社会科学研究机构</t>
  </si>
  <si>
    <t xml:space="preserve">  科学技术普及</t>
  </si>
  <si>
    <t xml:space="preserve">    科技馆站</t>
  </si>
  <si>
    <t xml:space="preserve">    其他科学技术普及支出</t>
  </si>
  <si>
    <t xml:space="preserve">  科技重大项目</t>
  </si>
  <si>
    <t xml:space="preserve">    科技重大专项</t>
  </si>
  <si>
    <t xml:space="preserve">  其他科学技术支出</t>
  </si>
  <si>
    <t xml:space="preserve">    科技奖励</t>
  </si>
  <si>
    <t xml:space="preserve">    其他科学技术支出</t>
  </si>
  <si>
    <t xml:space="preserve">  文化和旅游</t>
  </si>
  <si>
    <t xml:space="preserve">    图书馆</t>
  </si>
  <si>
    <t xml:space="preserve">    文化展示及纪念机构</t>
  </si>
  <si>
    <t xml:space="preserve">    艺术表演场所</t>
  </si>
  <si>
    <t xml:space="preserve">    艺术表演团体</t>
  </si>
  <si>
    <t xml:space="preserve">    群众文化</t>
  </si>
  <si>
    <t xml:space="preserve">    文化创作与保护</t>
  </si>
  <si>
    <t xml:space="preserve">    文化和旅游市场管理</t>
  </si>
  <si>
    <t xml:space="preserve">    文化和旅游管理事务</t>
  </si>
  <si>
    <t xml:space="preserve">    其他文化和旅游支出</t>
  </si>
  <si>
    <t xml:space="preserve">  文物</t>
  </si>
  <si>
    <t xml:space="preserve">    博物馆</t>
  </si>
  <si>
    <t xml:space="preserve">  体育</t>
  </si>
  <si>
    <t xml:space="preserve">    体育场馆</t>
  </si>
  <si>
    <t xml:space="preserve">    其他体育支出</t>
  </si>
  <si>
    <t xml:space="preserve">  新闻出版电影</t>
  </si>
  <si>
    <t xml:space="preserve">    新闻通讯</t>
  </si>
  <si>
    <t xml:space="preserve">    出版发行</t>
  </si>
  <si>
    <t xml:space="preserve">  广播电视</t>
  </si>
  <si>
    <t xml:space="preserve">    其他广播电视支出</t>
  </si>
  <si>
    <t xml:space="preserve">  人力资源和社会保障管理事务</t>
  </si>
  <si>
    <t xml:space="preserve">    综合业务管理</t>
  </si>
  <si>
    <t xml:space="preserve">    社会保险经办机构</t>
  </si>
  <si>
    <t xml:space="preserve">    其他人力资源和社会保障管理事务支出</t>
  </si>
  <si>
    <t xml:space="preserve">  民政管理事务</t>
  </si>
  <si>
    <t xml:space="preserve">    社会组织管理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</si>
  <si>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</si>
  <si>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</si>
  <si>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</si>
  <si>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</si>
  <si>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</si>
  <si>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</si>
  <si>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</si>
  <si>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抚恤</t>
  </si>
  <si>
    <t xml:space="preserve">    死亡抚恤</t>
  </si>
  <si>
    <t xml:space="preserve">    在乡复员、退伍军人生活补助</t>
  </si>
  <si>
    <t xml:space="preserve">  退役安置</t>
  </si>
  <si>
    <t xml:space="preserve">    其他退役安置支出</t>
  </si>
  <si>
    <t xml:space="preserve">  社会福利</t>
  </si>
  <si>
    <t xml:space="preserve">    儿童福利</t>
  </si>
  <si>
    <t xml:space="preserve">    老年福利</t>
  </si>
  <si>
    <t xml:space="preserve">    殡葬</t>
  </si>
  <si>
    <t xml:space="preserve">    社会福利事业单位</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</si>
  <si>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</si>
  <si>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</si>
  <si>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</si>
  <si>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</si>
  <si>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</si>
  <si>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</si>
  <si>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</si>
  <si>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最低生活保障</t>
  </si>
  <si>
    <t xml:space="preserve">    城市最低生活保障金支出</t>
  </si>
  <si>
    <t xml:space="preserve">  临时救助</t>
  </si>
  <si>
    <t xml:space="preserve">    流浪乞讨人员救助支出</t>
  </si>
  <si>
    <t xml:space="preserve">  财政对基本养老保险基金的补助</t>
  </si>
  <si>
    <t xml:space="preserve">    财政对城乡居民基本养老保险基金的补助</t>
  </si>
  <si>
    <t xml:space="preserve">  退役军人管理事务</t>
  </si>
  <si>
    <t xml:space="preserve">    军供保障</t>
  </si>
  <si>
    <t xml:space="preserve">  其他社会保障和就业支出</t>
  </si>
  <si>
    <t xml:space="preserve">    其他社会保障和就业支出</t>
  </si>
  <si>
    <t xml:space="preserve">  卫生健康管理事务</t>
  </si>
  <si>
    <t xml:space="preserve">    其他卫生健康管理事务支出</t>
  </si>
  <si>
    <t xml:space="preserve">  公立医院</t>
  </si>
  <si>
    <t xml:space="preserve">    综合医院</t>
  </si>
  <si>
    <t xml:space="preserve">    中医（民族）医院</t>
  </si>
  <si>
    <t xml:space="preserve">    精神病医院</t>
  </si>
  <si>
    <t xml:space="preserve">    其他专科医院</t>
  </si>
  <si>
    <t xml:space="preserve">    其他公立医院支出</t>
  </si>
  <si>
    <t xml:space="preserve">  基层医疗卫生机构</t>
  </si>
  <si>
    <t xml:space="preserve">    其他基层医疗卫生机构支出</t>
  </si>
  <si>
    <t xml:space="preserve">  公共卫生</t>
  </si>
  <si>
    <t xml:space="preserve">    疾病预防控制机构</t>
  </si>
  <si>
    <t xml:space="preserve">    卫生监督机构</t>
  </si>
  <si>
    <t xml:space="preserve">    妇幼保健机构</t>
  </si>
  <si>
    <t xml:space="preserve">    应急救治机构</t>
  </si>
  <si>
    <t xml:space="preserve">    采供血机构</t>
  </si>
  <si>
    <t xml:space="preserve">    基本公共卫生服务</t>
  </si>
  <si>
    <t xml:space="preserve">  计划生育事务</t>
  </si>
  <si>
    <t xml:space="preserve">    计划生育机构</t>
  </si>
  <si>
    <t xml:space="preserve">    计划生育服务</t>
  </si>
  <si>
    <t xml:space="preserve">  行政事业单位医疗</t>
  </si>
  <si>
    <t xml:space="preserve">    行政单位医疗</t>
  </si>
  <si>
    <t xml:space="preserve">    事业单位医疗</t>
  </si>
  <si>
    <t xml:space="preserve">    其他行政事业单位医疗支出</t>
  </si>
  <si>
    <t xml:space="preserve">  财政对基本医疗保险基金的补助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</si>
  <si>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</si>
  <si>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</si>
  <si>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</si>
  <si>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</si>
  <si>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其他医疗救助支出</t>
  </si>
  <si>
    <t xml:space="preserve">  医疗保障管理事务</t>
  </si>
  <si>
    <t xml:space="preserve">    其他医疗保障管理事务支出</t>
  </si>
  <si>
    <t xml:space="preserve">  环境保护管理事务</t>
  </si>
  <si>
    <t xml:space="preserve">  污染减排</t>
  </si>
  <si>
    <t xml:space="preserve">    生态环境监测与信息</t>
  </si>
  <si>
    <t xml:space="preserve">  城乡社区管理事务</t>
  </si>
  <si>
    <t xml:space="preserve">    城管执法</t>
  </si>
  <si>
    <t xml:space="preserve">    工程建设标准规范编制与监管</t>
  </si>
  <si>
    <t xml:space="preserve">    工程建设管理</t>
  </si>
  <si>
    <t xml:space="preserve">    住宅建设与房地产市场监管</t>
  </si>
  <si>
    <t xml:space="preserve">    其他城乡社区管理事务支出</t>
  </si>
  <si>
    <t xml:space="preserve">  城乡社区规划与管理</t>
  </si>
  <si>
    <t xml:space="preserve">    城乡社区规划与管理</t>
  </si>
  <si>
    <t xml:space="preserve">  城乡社区公共设施</t>
  </si>
  <si>
    <t xml:space="preserve">    其他城乡社区公共设施支出</t>
  </si>
  <si>
    <t xml:space="preserve">  城乡社区环境卫生</t>
  </si>
  <si>
    <t xml:space="preserve">    城乡社区环境卫生</t>
  </si>
  <si>
    <t xml:space="preserve">  其他城乡社区支出</t>
  </si>
  <si>
    <t xml:space="preserve">    其他城乡社区支出</t>
  </si>
  <si>
    <t xml:space="preserve">  农业农村</t>
  </si>
  <si>
    <t xml:space="preserve">    科技转化与推广服务</t>
  </si>
  <si>
    <t xml:space="preserve">    执法监管</t>
  </si>
  <si>
    <t xml:space="preserve">  林业和草原</t>
  </si>
  <si>
    <t xml:space="preserve">    事业机构</t>
  </si>
  <si>
    <t xml:space="preserve">    森林资源培育</t>
  </si>
  <si>
    <t xml:space="preserve">    技术推广与转化</t>
  </si>
  <si>
    <t xml:space="preserve">    湿地保护</t>
  </si>
  <si>
    <t xml:space="preserve">    林业草原防灾减灾</t>
  </si>
  <si>
    <t xml:space="preserve">    行业业务管理</t>
  </si>
  <si>
    <t xml:space="preserve">  水利</t>
  </si>
  <si>
    <t xml:space="preserve">    水利行业业务管理</t>
  </si>
  <si>
    <t xml:space="preserve">    水利工程运行与维护</t>
  </si>
  <si>
    <t xml:space="preserve">    水利执法监督</t>
  </si>
  <si>
    <t xml:space="preserve">    水土保持</t>
  </si>
  <si>
    <t xml:space="preserve">    水资源节约管理与保护</t>
  </si>
  <si>
    <t xml:space="preserve">    抗旱</t>
  </si>
  <si>
    <t xml:space="preserve">    农村水利</t>
  </si>
  <si>
    <t xml:space="preserve">    其他水利支出</t>
  </si>
  <si>
    <t xml:space="preserve">  巩固脱贫攻坚成果衔接乡村振兴</t>
  </si>
  <si>
    <t xml:space="preserve">  农村综合改革</t>
  </si>
  <si>
    <t xml:space="preserve">    对村民委员会和村党支部的补助</t>
  </si>
  <si>
    <t xml:space="preserve">  普惠金融发展支出</t>
  </si>
  <si>
    <t xml:space="preserve">    农业保险保费补贴</t>
  </si>
  <si>
    <t xml:space="preserve">    创业担保贷款贴息及奖补</t>
  </si>
  <si>
    <t xml:space="preserve">  公路水路运输</t>
  </si>
  <si>
    <t xml:space="preserve">    公路建设</t>
  </si>
  <si>
    <t xml:space="preserve">    公路养护</t>
  </si>
  <si>
    <t xml:space="preserve">    公路和运输安全</t>
  </si>
  <si>
    <t xml:space="preserve">    公路运输管理</t>
  </si>
  <si>
    <t xml:space="preserve">    海事管理</t>
  </si>
  <si>
    <t xml:space="preserve">    其他公路水路运输支出</t>
  </si>
  <si>
    <t xml:space="preserve">  其他交通运输支出</t>
  </si>
  <si>
    <t xml:space="preserve">    其他交通运输支出</t>
  </si>
  <si>
    <t xml:space="preserve">  资源勘探开发</t>
  </si>
  <si>
    <t xml:space="preserve">    其他资源勘探业支出</t>
  </si>
  <si>
    <t xml:space="preserve">  工业和信息产业监管</t>
  </si>
  <si>
    <t xml:space="preserve">    其他工业和信息产业监管支出</t>
  </si>
  <si>
    <t xml:space="preserve">  国有资产监管</t>
  </si>
  <si>
    <t xml:space="preserve">  支持中小企业发展和管理支出</t>
  </si>
  <si>
    <t xml:space="preserve">    其他支持中小企业发展和管理支出</t>
  </si>
  <si>
    <t xml:space="preserve">  其他资源勘探工业信息等支出</t>
  </si>
  <si>
    <t xml:space="preserve">    其他资源勘探工业信息等支出</t>
  </si>
  <si>
    <t xml:space="preserve">  商业流通事务</t>
  </si>
  <si>
    <t xml:space="preserve">  其他商业服务业等支出</t>
  </si>
  <si>
    <t xml:space="preserve">    其他商业服务业等支出</t>
  </si>
  <si>
    <t xml:space="preserve">  其他金融支出</t>
  </si>
  <si>
    <t xml:space="preserve">    其他金融支出</t>
  </si>
  <si>
    <t xml:space="preserve">  自然资源事务</t>
  </si>
  <si>
    <t xml:space="preserve">    基础测绘与地理信息监管</t>
  </si>
  <si>
    <t xml:space="preserve">  气象事务</t>
  </si>
  <si>
    <t xml:space="preserve">    其他气象事务支出</t>
  </si>
  <si>
    <t xml:space="preserve">  保障性安居工程支出</t>
  </si>
  <si>
    <t xml:space="preserve">    棚户区改造</t>
  </si>
  <si>
    <t xml:space="preserve">  住房改革支出</t>
  </si>
  <si>
    <t xml:space="preserve">    住房公积金</t>
  </si>
  <si>
    <t xml:space="preserve">  城乡社区住宅</t>
  </si>
  <si>
    <t xml:space="preserve">    住房公积金管理</t>
  </si>
  <si>
    <t xml:space="preserve">    其他城乡社区住宅支出</t>
  </si>
  <si>
    <t xml:space="preserve">  粮油物资事务</t>
  </si>
  <si>
    <t xml:space="preserve">  重要商品储备</t>
  </si>
  <si>
    <t xml:space="preserve">    其他重要商品储备支出</t>
  </si>
  <si>
    <t xml:space="preserve">  应急管理事务</t>
  </si>
  <si>
    <t xml:space="preserve">    安全监管</t>
  </si>
  <si>
    <t xml:space="preserve">  消防救援事务</t>
  </si>
  <si>
    <t xml:space="preserve">    消防应急救援</t>
  </si>
  <si>
    <t xml:space="preserve">  地震事务</t>
  </si>
  <si>
    <t xml:space="preserve">    地震事业机构</t>
  </si>
  <si>
    <t xml:space="preserve">  预备费</t>
  </si>
  <si>
    <t xml:space="preserve">  年初预留</t>
  </si>
  <si>
    <t xml:space="preserve">  其他支出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</si>
  <si>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</si>
  <si>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</si>
  <si>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</si>
  <si>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</si>
  <si>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</si>
  <si>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</si>
  <si>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</si>
  <si>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</si>
  <si>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地方政府一般债务发行费用支出</t>
  </si>
  <si>
    <t>表十</t>
  </si>
  <si>
    <t>2024年市本级一般公共预算基本支出预算表                  （按政府预算支出经济分类科目）</t>
  </si>
  <si>
    <t>机关工资福利支出</t>
  </si>
  <si>
    <t xml:space="preserve">  工资奖金津补贴</t>
  </si>
  <si>
    <t xml:space="preserve">  社会保障缴费</t>
  </si>
  <si>
    <t xml:space="preserve">  住房公积金</t>
  </si>
  <si>
    <t>机关商品和服务支出</t>
  </si>
  <si>
    <t xml:space="preserve">  办公经费</t>
  </si>
  <si>
    <t xml:space="preserve">  会议费</t>
  </si>
  <si>
    <t xml:space="preserve">  培训费</t>
  </si>
  <si>
    <t xml:space="preserve">  专项材料购置费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</si>
  <si>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</si>
  <si>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</si>
  <si>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</si>
  <si>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</si>
  <si>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</si>
  <si>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</si>
  <si>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</si>
  <si>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公务用车购置</t>
  </si>
  <si>
    <t xml:space="preserve">  设备购置</t>
  </si>
  <si>
    <t>对事业单位经常性补助</t>
  </si>
  <si>
    <t xml:space="preserve">  工资福利支出</t>
  </si>
  <si>
    <t xml:space="preserve">  商品和服务支出</t>
  </si>
  <si>
    <t>对事业单位资本性补助</t>
  </si>
  <si>
    <t xml:space="preserve">  资本性支出（一）</t>
  </si>
  <si>
    <t>对个人和家庭的补助</t>
  </si>
  <si>
    <t xml:space="preserve">  离退休费</t>
  </si>
  <si>
    <t>对社会保险基金补助</t>
  </si>
  <si>
    <t xml:space="preserve">  对社会保险基金补助</t>
  </si>
  <si>
    <t>备注：按照《财政部关于印发&lt;支出经济分类科目改革方案&gt;的通知》（财预〔2017〕98号）要求，从2018年起对政府预算均按政府预算支出经济分类科目编制预算。</t>
  </si>
  <si>
    <t>表十一</t>
  </si>
  <si>
    <t>2024年市本级一般公共预算支出预算总表</t>
  </si>
  <si>
    <t>科 目</t>
  </si>
  <si>
    <t>合 计</t>
  </si>
  <si>
    <t>当年财力安排支出</t>
  </si>
  <si>
    <t>债务转贷收入安排支出</t>
  </si>
  <si>
    <t>上级专项转移支付安排支出</t>
  </si>
  <si>
    <t>合  计</t>
  </si>
  <si>
    <t>表十二</t>
  </si>
  <si>
    <t>2024年市对县（市、区）税收返还和转移支付预算表</t>
  </si>
  <si>
    <t>上级对我市税收返还和转移支付</t>
  </si>
  <si>
    <t>市本级</t>
  </si>
  <si>
    <t>补助县（市、区）小计</t>
  </si>
  <si>
    <t>鲁山县</t>
  </si>
  <si>
    <t>宝丰县</t>
  </si>
  <si>
    <t>叶县</t>
  </si>
  <si>
    <t>郏县</t>
  </si>
  <si>
    <t>汝州市</t>
  </si>
  <si>
    <t>舞钢市</t>
  </si>
  <si>
    <t>新华区</t>
  </si>
  <si>
    <t>卫东区</t>
  </si>
  <si>
    <t>湛河区</t>
  </si>
  <si>
    <t>石龙区</t>
  </si>
  <si>
    <t>高新区</t>
  </si>
  <si>
    <t>示范区</t>
  </si>
  <si>
    <t xml:space="preserve">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</si>
  <si>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</si>
  <si>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</si>
  <si>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</si>
  <si>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</si>
  <si>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</si>
  <si>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</si>
  <si>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</si>
  <si>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</si>
  <si>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</si>
  <si>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</si>
  <si>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</si>
  <si>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</si>
  <si>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</si>
  <si>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</si>
  <si>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</si>
  <si>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</si>
  <si>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</si>
  <si>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</si>
  <si>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</si>
  <si>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</si>
  <si>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</si>
  <si>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</si>
  <si>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</si>
  <si>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</si>
  <si>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</si>
  <si>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</si>
  <si>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</si>
  <si>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</si>
  <si>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</si>
  <si>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</si>
  <si>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</si>
  <si>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</si>
  <si>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</si>
  <si>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</si>
  <si>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</si>
  <si>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</si>
  <si>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</si>
  <si>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</si>
  <si>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</si>
  <si>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</si>
  <si>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</si>
  <si>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</si>
  <si>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</si>
  <si>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</si>
  <si>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</si>
  <si>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</si>
  <si>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</si>
  <si>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</si>
  <si>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</si>
  <si>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</si>
  <si>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</si>
  <si>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</si>
  <si>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</si>
  <si>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</si>
  <si>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</si>
  <si>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</si>
  <si>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</si>
  <si>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</si>
  <si>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</si>
  <si>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</si>
  <si>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</si>
  <si>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</si>
  <si>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</si>
  <si>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</si>
  <si>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备注：部分项目总数与分项加和数略有差异，主要是四舍五入因素所致。</t>
  </si>
  <si>
    <t>表十三</t>
  </si>
  <si>
    <t>2024年市对县（市、区）税收返还和转移支付预算表（分地区）</t>
  </si>
  <si>
    <t>市县</t>
  </si>
  <si>
    <t>税收返还</t>
  </si>
  <si>
    <t>一般性转移支付</t>
  </si>
  <si>
    <t>专项转移支付</t>
  </si>
  <si>
    <t xml:space="preserve">  本级</t>
  </si>
  <si>
    <t xml:space="preserve">  鲁山县</t>
  </si>
  <si>
    <t xml:space="preserve">  宝丰县</t>
  </si>
  <si>
    <t xml:space="preserve">  叶县</t>
  </si>
  <si>
    <t xml:space="preserve">  郏县</t>
  </si>
  <si>
    <t xml:space="preserve">  汝州市</t>
  </si>
  <si>
    <t xml:space="preserve">  舞钢市</t>
  </si>
  <si>
    <t xml:space="preserve">  新华区</t>
  </si>
  <si>
    <t xml:space="preserve">  卫东区</t>
  </si>
  <si>
    <t xml:space="preserve">  湛河区</t>
  </si>
  <si>
    <t xml:space="preserve">  石龙区</t>
  </si>
  <si>
    <t xml:space="preserve">  高新区</t>
  </si>
  <si>
    <t xml:space="preserve">  示范区</t>
  </si>
  <si>
    <t>表十四</t>
  </si>
  <si>
    <t>2023年和2024年政府一般债务限额余额情况表</t>
  </si>
  <si>
    <t>预算数</t>
  </si>
  <si>
    <t>执行数</t>
  </si>
  <si>
    <t>县（市、区）</t>
  </si>
  <si>
    <t>一、2022年末政府一般债务余额实际数</t>
  </si>
  <si>
    <t>二、2023年末政府一般债务余额限额</t>
  </si>
  <si>
    <t>三、2023年政府一般债券接受转贷额</t>
  </si>
  <si>
    <t>四、2023年政府一般债券还本额</t>
  </si>
  <si>
    <t>五、2023年末政府一般债务余额预计执行数</t>
  </si>
  <si>
    <t>六、2024年提前下达政府一般债务新增限额</t>
  </si>
  <si>
    <t>备注：1.政府一般债务余额含政府负有偿还责任的外债余额。</t>
  </si>
  <si>
    <t xml:space="preserve">      2.2024年市本级预算安排一般债券还本支出56177万元（再融资债券安排还本55900万元，财力安排还本277万元），付息支出15772万元。</t>
  </si>
  <si>
    <t>表十五</t>
  </si>
  <si>
    <t>2023年和2024年政府一般债务
分地区限额余额情况表</t>
  </si>
  <si>
    <t>地   区</t>
  </si>
  <si>
    <t>2023年末限额</t>
  </si>
  <si>
    <t>2023年末余额预计执行数</t>
  </si>
  <si>
    <t>提前下达2024年新增限额</t>
  </si>
  <si>
    <t>平顶山市</t>
  </si>
  <si>
    <t xml:space="preserve">    其中：市本级</t>
  </si>
  <si>
    <t xml:space="preserve">         汝州市</t>
  </si>
  <si>
    <t xml:space="preserve">         舞钢市</t>
  </si>
  <si>
    <t xml:space="preserve">         宝丰县</t>
  </si>
  <si>
    <t xml:space="preserve">         郏  县</t>
  </si>
  <si>
    <t xml:space="preserve">         鲁山县</t>
  </si>
  <si>
    <t xml:space="preserve">         叶  县</t>
  </si>
  <si>
    <t xml:space="preserve">         新华区</t>
  </si>
  <si>
    <t xml:space="preserve">         卫东区</t>
  </si>
  <si>
    <t xml:space="preserve">         湛河区</t>
  </si>
  <si>
    <t xml:space="preserve">         石龙区</t>
  </si>
  <si>
    <t xml:space="preserve">         示范区</t>
  </si>
  <si>
    <t xml:space="preserve">         高新区</t>
  </si>
  <si>
    <t>表十六</t>
  </si>
  <si>
    <t>2024年市本级一般公共预算“三公”经费预算汇总表</t>
  </si>
  <si>
    <t>项    目</t>
  </si>
  <si>
    <t>2023年财政拨款预算安排数</t>
  </si>
  <si>
    <t>2024年财政拨款预算安排数</t>
  </si>
  <si>
    <t>较上年预算增长%</t>
  </si>
  <si>
    <t>“三公经费”合计</t>
  </si>
  <si>
    <t>备注：1.本表“三公”经费包括基本支出和项目支出安排的“三公”经费，表十中仅为基本支出安排的“三公经费”，两者口径不同。
      2.2024年市本级“三公”经费财政拨款预算安排数比上年减少70.29万元，较上年预算下降1.4%，主要原因是市直各预算单位严格落实厉行节约规定，进一步压缩一般性支出，其中因公出国（境）费用增加4.82万元，主要是因商务局下属二级单位中国国际贸易促进委员会平顶山市委员会需要开展境外主要经贸活动，公务用车购置费增加1.48万元，主要是因部分单位公务用车严重老化、存在安全隐患，需报废更新。</t>
  </si>
  <si>
    <t>表十七</t>
  </si>
  <si>
    <t>2024年市级基本建设支出预算表</t>
  </si>
  <si>
    <t>2023年预算数</t>
  </si>
  <si>
    <t>一、一般公共服务支出</t>
  </si>
  <si>
    <t>二、公共安全支出</t>
  </si>
  <si>
    <t>三、教育支出</t>
  </si>
  <si>
    <t>四、科学技术支出</t>
  </si>
  <si>
    <t>五、文化体育与传媒支出</t>
  </si>
  <si>
    <t>六、社会保障和就业支出</t>
  </si>
  <si>
    <t>七、卫生健康支出</t>
  </si>
  <si>
    <t>八、农林水支出</t>
  </si>
  <si>
    <t>九、资源勘探信息等支出</t>
  </si>
  <si>
    <t>十、城乡社区支出</t>
  </si>
  <si>
    <t>十一、其他支出</t>
  </si>
  <si>
    <t>市本级基本建设支出合计</t>
  </si>
  <si>
    <t>表十八</t>
  </si>
  <si>
    <t>2024年全市政府性基金收支预算总表</t>
  </si>
  <si>
    <t>港口建设费收入</t>
  </si>
  <si>
    <t>新型墙体材料专项基金收入</t>
  </si>
  <si>
    <t xml:space="preserve">  国家电影事业发展专项资金安排的支出</t>
  </si>
  <si>
    <t>国家电影事业发展专项资金收入</t>
  </si>
  <si>
    <t xml:space="preserve">  旅游发展基金支出</t>
  </si>
  <si>
    <t>城市公用事业附加收入</t>
  </si>
  <si>
    <t>国有土地收益基金收入</t>
  </si>
  <si>
    <t xml:space="preserve">  国有土地使用权出让收入安排的支出</t>
  </si>
  <si>
    <t>农业土地开发资金收入</t>
  </si>
  <si>
    <t xml:space="preserve">  国有土地收益基金收入安排的支出</t>
  </si>
  <si>
    <t>国有土地使用权出让收入</t>
  </si>
  <si>
    <t xml:space="preserve">  农业土地开发资金安排的支出</t>
  </si>
  <si>
    <t>大中型水库库区基金收入</t>
  </si>
  <si>
    <t xml:space="preserve">  城市基础设施配套费安排的支出</t>
  </si>
  <si>
    <t>彩票公益金收入</t>
  </si>
  <si>
    <t xml:space="preserve">  污水处理费安排的支出</t>
  </si>
  <si>
    <t>城市基础设施配套费收入</t>
  </si>
  <si>
    <t xml:space="preserve">  棚户区改造专项债券收入安排的支出</t>
  </si>
  <si>
    <t>小型水库移民扶助基金收入</t>
  </si>
  <si>
    <t xml:space="preserve">  国有土地使用权出让收入对应专项债务收入安排的支出</t>
  </si>
  <si>
    <t>重大水利工程建设基金收入</t>
  </si>
  <si>
    <t>车辆通行费</t>
  </si>
  <si>
    <t xml:space="preserve">  大中型水库库区基金安排的支出</t>
  </si>
  <si>
    <t>污水处理费收入</t>
  </si>
  <si>
    <t xml:space="preserve">  大中型水库移民后期扶持基金支出</t>
  </si>
  <si>
    <t>彩票发行机构和彩票销售机构的业务费用</t>
  </si>
  <si>
    <t xml:space="preserve">  小型水库移民扶助基金安排的支出</t>
  </si>
  <si>
    <t>其他政府性基金收入</t>
  </si>
  <si>
    <t xml:space="preserve">  国家重大水利工程建设基金安排的支出</t>
  </si>
  <si>
    <t xml:space="preserve">  车辆通行费安排的支出</t>
  </si>
  <si>
    <t xml:space="preserve">  其他政府性基金安排的支出</t>
  </si>
  <si>
    <t xml:space="preserve">  彩票公益金安排的支出</t>
  </si>
  <si>
    <t xml:space="preserve">  彩票发行销售机构业务费安排的支出</t>
  </si>
  <si>
    <t>本年收入合计</t>
  </si>
  <si>
    <t>本年支出合计</t>
  </si>
  <si>
    <t>转移性收入</t>
  </si>
  <si>
    <t>转移性支出</t>
  </si>
  <si>
    <t xml:space="preserve">  政府性基金转移收入</t>
  </si>
  <si>
    <t xml:space="preserve">  政府性基金转移支付</t>
  </si>
  <si>
    <t xml:space="preserve">    政府性基金补助收入</t>
  </si>
  <si>
    <t xml:space="preserve">    政府性基金补助支出</t>
  </si>
  <si>
    <t xml:space="preserve">    政府性基金上解收入</t>
  </si>
  <si>
    <t xml:space="preserve">    政府性基金上解支出</t>
  </si>
  <si>
    <t xml:space="preserve">  调入资金</t>
  </si>
  <si>
    <t xml:space="preserve"> 调出资金</t>
  </si>
  <si>
    <t xml:space="preserve">  地方政府专项债务转贷收入</t>
  </si>
  <si>
    <t xml:space="preserve">  地方政府专项债务还本支出</t>
  </si>
  <si>
    <t>表十九</t>
  </si>
  <si>
    <t>2024年全市政府性基金收入预算总表</t>
  </si>
  <si>
    <t>表二十</t>
  </si>
  <si>
    <t>2024年全市政府性基金支出预算总表</t>
  </si>
  <si>
    <t>表二十一</t>
  </si>
  <si>
    <t>2024年市本级政府性基金收支预算总表</t>
  </si>
  <si>
    <t>预算科目</t>
  </si>
  <si>
    <t>一、市本级政府性基金收入</t>
  </si>
  <si>
    <t>一、市本级政府性基金支出</t>
  </si>
  <si>
    <t>二、上级补助收入</t>
  </si>
  <si>
    <t>二、上级专项转移支付用于市本级支出</t>
  </si>
  <si>
    <t>三、下级上解收入</t>
  </si>
  <si>
    <t>三、上解上级支出</t>
  </si>
  <si>
    <t>四、补助下级支出</t>
  </si>
  <si>
    <t>五、地方政府专项债务还本支出</t>
  </si>
  <si>
    <t>四、地方政府专项债务转贷收入</t>
  </si>
  <si>
    <t>六、地方政府专项债务转贷支出</t>
  </si>
  <si>
    <t>表二十二</t>
  </si>
  <si>
    <t>2024年市本级政府性基金预算收入表</t>
  </si>
  <si>
    <t>表二十三</t>
  </si>
  <si>
    <t>2024年市本级政府性基金预算支出表</t>
  </si>
  <si>
    <t>表二十四</t>
  </si>
  <si>
    <t>2024年市本级政府性基金收入预算表</t>
  </si>
  <si>
    <t>比上年执行数增长（下降）%</t>
  </si>
  <si>
    <t>表二十五</t>
  </si>
  <si>
    <t>2024年市本级政府性基金支出预算表</t>
  </si>
  <si>
    <t>比上年预算增长（下降）%</t>
  </si>
  <si>
    <t>文化体育与传媒支出</t>
  </si>
  <si>
    <t xml:space="preserve">  国有土地收益基金安排的支出</t>
  </si>
  <si>
    <t>专项债务还本支出</t>
  </si>
  <si>
    <t>合      计</t>
  </si>
  <si>
    <t>表二十六</t>
  </si>
  <si>
    <t>2024年市本级政府性基金支出预算总表</t>
  </si>
  <si>
    <t>当年收入
安排数</t>
  </si>
  <si>
    <t>上级补助
收入安排数</t>
  </si>
  <si>
    <t>债务转贷收入</t>
  </si>
  <si>
    <t>一、文化体育与传媒支出</t>
  </si>
  <si>
    <t xml:space="preserve"> 地方旅游开发项目补助</t>
  </si>
  <si>
    <t>二、社会保障和就业支出</t>
  </si>
  <si>
    <t xml:space="preserve">    基础设施建设和经济发展</t>
  </si>
  <si>
    <t>三、城乡社区支出</t>
  </si>
  <si>
    <t xml:space="preserve">    征地和拆迁补偿支出</t>
  </si>
  <si>
    <t xml:space="preserve">    土地开发支出</t>
  </si>
  <si>
    <t xml:space="preserve"> 城市建设支出</t>
  </si>
  <si>
    <t xml:space="preserve"> 补助被耕地农民支出</t>
  </si>
  <si>
    <t xml:space="preserve"> 土地出让业务支出</t>
  </si>
  <si>
    <t xml:space="preserve"> 棚户区改造支出</t>
  </si>
  <si>
    <t xml:space="preserve"> 其他国有土地使用权出让收入安排的支出</t>
  </si>
  <si>
    <t xml:space="preserve">  农业土地开发资金收入安排的支出</t>
  </si>
  <si>
    <t xml:space="preserve">  城市基础设施配套费收入安排的支出</t>
  </si>
  <si>
    <t xml:space="preserve">  污水处理费收入安排的支出</t>
  </si>
  <si>
    <t>四、其他支出</t>
  </si>
  <si>
    <t>五、债务付息支出</t>
  </si>
  <si>
    <t xml:space="preserve">  国有土地使用权出让金债务付息支出</t>
  </si>
  <si>
    <t xml:space="preserve">  土地储备专项债券付息支出</t>
  </si>
  <si>
    <t xml:space="preserve">  棚户区改造专项债券付息支出</t>
  </si>
  <si>
    <t xml:space="preserve">  其他地方自行试点项目收益专项债券付息支出</t>
  </si>
  <si>
    <t>六、债务发行费用支出</t>
  </si>
  <si>
    <t xml:space="preserve">  国有土地使用权出让金债务发行费用支出</t>
  </si>
  <si>
    <t xml:space="preserve">  土地储备专项债券发行费用支出</t>
  </si>
  <si>
    <t xml:space="preserve">  其他政府性基金债务发行费用支出</t>
  </si>
  <si>
    <t>七、专项债务还本支出</t>
  </si>
  <si>
    <t>表二十七</t>
  </si>
  <si>
    <t>2024年市对县（市、区）政府性基金转移支付预算表</t>
  </si>
  <si>
    <t>上级对我市转移支付</t>
  </si>
  <si>
    <t>市级留用</t>
  </si>
  <si>
    <t>一、文化旅游体育与传媒支出</t>
  </si>
  <si>
    <t>三、节能环保支出</t>
  </si>
  <si>
    <t>四、城乡社区支出</t>
  </si>
  <si>
    <t>五、农林水支出</t>
  </si>
  <si>
    <t>六、交通运输支出</t>
  </si>
  <si>
    <t>七、资源勘探工业信息等支出</t>
  </si>
  <si>
    <t>九、其他支出</t>
  </si>
  <si>
    <t>表二十八</t>
  </si>
  <si>
    <t>2024年市对县（市、区）政府性基金转移支付
预算表</t>
  </si>
  <si>
    <t>单位</t>
  </si>
  <si>
    <t>政府性基金专项转移支付</t>
  </si>
  <si>
    <t>表二十九</t>
  </si>
  <si>
    <t>2023年和2024年政府专项债务限额余额情况表</t>
  </si>
  <si>
    <t>一、2022年末政府专项债务余额实际数</t>
  </si>
  <si>
    <t>二、2023年末政府专项债务余额限额</t>
  </si>
  <si>
    <t>三、2023年政府专项债券接受转贷额</t>
  </si>
  <si>
    <t>四、2023年政府专项债券还本额</t>
  </si>
  <si>
    <t>五、2023年末政府专项债务余额预计执行数</t>
  </si>
  <si>
    <t>六、2024年提前下达政府专项债务新增限额</t>
  </si>
  <si>
    <r>
      <rPr>
        <sz val="10.5"/>
        <rFont val="宋体"/>
        <charset val="134"/>
      </rPr>
      <t xml:space="preserve"> 备注：</t>
    </r>
    <r>
      <rPr>
        <sz val="10.5"/>
        <rFont val="宋体"/>
        <charset val="134"/>
      </rPr>
      <t>2024</t>
    </r>
    <r>
      <rPr>
        <sz val="10.5"/>
        <rFont val="宋体"/>
        <charset val="134"/>
      </rPr>
      <t>年市本级预算安排专项债券还本支出</t>
    </r>
    <r>
      <rPr>
        <sz val="10.5"/>
        <rFont val="宋体"/>
        <charset val="134"/>
      </rPr>
      <t>111653</t>
    </r>
    <r>
      <rPr>
        <sz val="10.5"/>
        <rFont val="宋体"/>
        <charset val="134"/>
      </rPr>
      <t>万元（再融资债券安排还本</t>
    </r>
    <r>
      <rPr>
        <sz val="10.5"/>
        <rFont val="宋体"/>
        <charset val="134"/>
      </rPr>
      <t>95100</t>
    </r>
    <r>
      <rPr>
        <sz val="10.5"/>
        <rFont val="宋体"/>
        <charset val="134"/>
      </rPr>
      <t>万元，财力安排还本</t>
    </r>
    <r>
      <rPr>
        <sz val="10.5"/>
        <rFont val="宋体"/>
        <charset val="134"/>
      </rPr>
      <t>16553</t>
    </r>
    <r>
      <rPr>
        <sz val="10.5"/>
        <rFont val="宋体"/>
        <charset val="134"/>
      </rPr>
      <t>万元），付息支出</t>
    </r>
    <r>
      <rPr>
        <sz val="10.5"/>
        <rFont val="宋体"/>
        <charset val="134"/>
      </rPr>
      <t>35366</t>
    </r>
    <r>
      <rPr>
        <sz val="10.5"/>
        <rFont val="宋体"/>
        <charset val="134"/>
      </rPr>
      <t>万元。</t>
    </r>
  </si>
  <si>
    <t>表三十</t>
  </si>
  <si>
    <t>2023年和2024年政府专项债务
分地区限额余额情况表</t>
  </si>
  <si>
    <t>提前下达2024年
新增限额</t>
  </si>
  <si>
    <t xml:space="preserve">  其中：市本级</t>
  </si>
  <si>
    <t xml:space="preserve">        汝州市</t>
  </si>
  <si>
    <t xml:space="preserve">        舞钢市</t>
  </si>
  <si>
    <t xml:space="preserve">        宝丰县</t>
  </si>
  <si>
    <t xml:space="preserve">        郏  县</t>
  </si>
  <si>
    <t xml:space="preserve">        鲁山县</t>
  </si>
  <si>
    <t xml:space="preserve">        叶  县</t>
  </si>
  <si>
    <t xml:space="preserve">        新华区</t>
  </si>
  <si>
    <t xml:space="preserve">        卫东区</t>
  </si>
  <si>
    <t xml:space="preserve">        湛河区</t>
  </si>
  <si>
    <t xml:space="preserve">        石龙区</t>
  </si>
  <si>
    <t xml:space="preserve">        示范区</t>
  </si>
  <si>
    <t xml:space="preserve">        高新区</t>
  </si>
  <si>
    <t>表三十一</t>
  </si>
  <si>
    <t>2024年全市国有资本经营收支预算总表</t>
  </si>
  <si>
    <t>利润收入</t>
  </si>
  <si>
    <t>解决历史遗留问题及改革成本支出</t>
  </si>
  <si>
    <t>股利、股息收入</t>
  </si>
  <si>
    <t>国有企业资本金注入</t>
  </si>
  <si>
    <t>产权转让收入</t>
  </si>
  <si>
    <t>国有企业政策性补贴</t>
  </si>
  <si>
    <t>清算收入</t>
  </si>
  <si>
    <t>金融国有资本经营预算支出</t>
  </si>
  <si>
    <t>上级专项转移支付收入</t>
  </si>
  <si>
    <t>上年结转收入</t>
  </si>
  <si>
    <t>表三十二</t>
  </si>
  <si>
    <t>2024年全市国有资本经营收入预算总表</t>
  </si>
  <si>
    <t>表三十三</t>
  </si>
  <si>
    <t>2024年全市国有资本经营支出预算总表</t>
  </si>
  <si>
    <t>表三十四</t>
  </si>
  <si>
    <t>2024年市本级国有资本经营收支预算总表</t>
  </si>
  <si>
    <t>石油石化企业利润收入</t>
  </si>
  <si>
    <t>“三供一业”移交补助支出</t>
  </si>
  <si>
    <t>钢铁企业利润收入</t>
  </si>
  <si>
    <t>国有企业办职教幼教补助支出</t>
  </si>
  <si>
    <t>运输企业利润收入</t>
  </si>
  <si>
    <t>国有企业办公共服务机构移交补助支出</t>
  </si>
  <si>
    <t>投资服务企业利润收入</t>
  </si>
  <si>
    <t>国有企业退休人员社会化管理补助支出</t>
  </si>
  <si>
    <t>贸易企业利润收入</t>
  </si>
  <si>
    <t>国有企业改革成本支出</t>
  </si>
  <si>
    <t>建筑施工企业利润收入</t>
  </si>
  <si>
    <t>房地产企业利润收入</t>
  </si>
  <si>
    <t>国有经济结构调整支出</t>
  </si>
  <si>
    <t>对外合作企业利润收入</t>
  </si>
  <si>
    <t>公益性设施投资支出</t>
  </si>
  <si>
    <t>医药企业利润收入</t>
  </si>
  <si>
    <t>前瞻性战略性产业发展支出</t>
  </si>
  <si>
    <t>农林牧渔企业利润收入</t>
  </si>
  <si>
    <t>生态环境保护支出</t>
  </si>
  <si>
    <t>地质勘查企业利润收入</t>
  </si>
  <si>
    <t>支持科技进步支出</t>
  </si>
  <si>
    <t>教育文化广播企业利润收入</t>
  </si>
  <si>
    <t>保障国家经济安全支出</t>
  </si>
  <si>
    <t>科学研究企业利润收入</t>
  </si>
  <si>
    <t>其他国有企业资本金注入</t>
  </si>
  <si>
    <t>机关社团所属企业利润收入</t>
  </si>
  <si>
    <t>其他国有资本经营预算支出</t>
  </si>
  <si>
    <t>其他国有资本经营预算企业利润收入</t>
  </si>
  <si>
    <t>国有控股公司股利、股息收入</t>
  </si>
  <si>
    <t>国有参股公司股利、股息收入</t>
  </si>
  <si>
    <t>其他国有资本经营预算企业股利、股息收入</t>
  </si>
  <si>
    <t>其他国有资本经营预算企业产权转让收入</t>
  </si>
  <si>
    <t>表三十五</t>
  </si>
  <si>
    <t>2024年市本级国有资本经营预算收入表</t>
  </si>
  <si>
    <t>表四十八</t>
  </si>
  <si>
    <t>2024年市本级国有资本经营预算支出表</t>
  </si>
  <si>
    <t>表三十六</t>
  </si>
  <si>
    <t>表三十七</t>
  </si>
  <si>
    <t>2023年全市社会保险基金收支预算执行情况总表</t>
  </si>
  <si>
    <t>收入执行数</t>
  </si>
  <si>
    <t>支出执行数</t>
  </si>
  <si>
    <t>城乡居民基本养老保险基金收入</t>
  </si>
  <si>
    <t>城乡居民基本养老保险基金支出</t>
  </si>
  <si>
    <t>机关事业单位基本养老保险基金收入</t>
  </si>
  <si>
    <t>机关事业单位基本养老保险基金支出</t>
  </si>
  <si>
    <t>城镇职工基本医疗保险(含生育保险)基金收入</t>
  </si>
  <si>
    <t>城镇职工基本医疗保险(含生育保险)基金支出</t>
  </si>
  <si>
    <t>城乡居民基本医疗保险基金收入</t>
  </si>
  <si>
    <t>城乡居民基本医疗保险基金支出</t>
  </si>
  <si>
    <t>工伤保险基金收入</t>
  </si>
  <si>
    <t>工伤保险基金支出</t>
  </si>
  <si>
    <t>失业保险基金收入</t>
  </si>
  <si>
    <t>失业保险基金支出</t>
  </si>
  <si>
    <t>本 年 收 入 合 计</t>
  </si>
  <si>
    <t>本 年 支 出 合 计</t>
  </si>
  <si>
    <t>上 年 结 转 收 入</t>
  </si>
  <si>
    <t>年 终 结 余</t>
  </si>
  <si>
    <t>收  入  总  计</t>
  </si>
  <si>
    <t>支  出  总  计</t>
  </si>
  <si>
    <t>表三十八</t>
  </si>
  <si>
    <t>2023年全市社会保险基金收入预算执行情况总表</t>
  </si>
  <si>
    <t>表三十九</t>
  </si>
  <si>
    <t>2023年全市社会保险基金支出预算执行情况总表</t>
  </si>
  <si>
    <t>表四十</t>
  </si>
  <si>
    <t>2023年全市社会保险基金结余执行情况表</t>
  </si>
  <si>
    <t>2023年执行数</t>
  </si>
  <si>
    <t>为预算数%</t>
  </si>
  <si>
    <t>城乡居民基本养老保险基金本年收支结余</t>
  </si>
  <si>
    <t>城乡居民基本养老保险基金年末滚存结余</t>
  </si>
  <si>
    <t>机关事业单位基本养老保险基金本年收支结余</t>
  </si>
  <si>
    <t>机关事业单位基本养老保险基金年末滚存结余</t>
  </si>
  <si>
    <t>城镇职工基本医疗保险（含生育保险）基金本年收支结余</t>
  </si>
  <si>
    <t>城镇职工基本医疗保险（含生育保险）基金年末滚存结余</t>
  </si>
  <si>
    <t>城乡居民基本医疗保险基金本年收支结余</t>
  </si>
  <si>
    <t>城乡居民基本医疗保险基金年末滚存结余</t>
  </si>
  <si>
    <t>工伤保险基金本年收支结余</t>
  </si>
  <si>
    <t>工伤保险基金年末滚存结余</t>
  </si>
  <si>
    <t>失业保险基金本年收支结余</t>
  </si>
  <si>
    <t>失业保险基金年末滚存结余</t>
  </si>
  <si>
    <t>全市社会保险基金本年收支结余</t>
  </si>
  <si>
    <t>全市社会保险基金年末滚存结余</t>
  </si>
  <si>
    <t>表四十一</t>
  </si>
  <si>
    <t>2023年市本级社会保险基金收支预算执行情况总表</t>
  </si>
  <si>
    <t>城镇职工基本医疗保险（含生育保险）基金收入</t>
  </si>
  <si>
    <t>城镇职工基本医疗保险（含生育保险）基金支出</t>
  </si>
  <si>
    <t>城乡居民基本医疗保险基金</t>
  </si>
  <si>
    <t>年终结余</t>
  </si>
  <si>
    <t>表四十二</t>
  </si>
  <si>
    <t>2023年市本级社会保险基金收入预算执行情况总表</t>
  </si>
  <si>
    <t>表四十三</t>
  </si>
  <si>
    <t>2023年市本级社会保险基金支出预算执行情况总表</t>
  </si>
  <si>
    <t>表四十四</t>
  </si>
  <si>
    <t>2023年市本级社会保险基金收入预算执行情况表</t>
  </si>
  <si>
    <t>年初预算数</t>
  </si>
  <si>
    <t>为上年决算数%</t>
  </si>
  <si>
    <t>企业职工基本养老保险基金</t>
  </si>
  <si>
    <t>表四十五</t>
  </si>
  <si>
    <t>2023年市本级社会保险基金支出预算执行情况表</t>
  </si>
  <si>
    <t>表四十六</t>
  </si>
  <si>
    <t>2024年全市社会保险基金收支预算总表</t>
  </si>
  <si>
    <t>表四十七</t>
  </si>
  <si>
    <t>2024年全市社会保险基金收入预算总表</t>
  </si>
  <si>
    <t>2024年全市社会保险基金支出预算总表</t>
  </si>
  <si>
    <t>表四十九</t>
  </si>
  <si>
    <t>2024年全市社会保险基金结余预算表</t>
  </si>
  <si>
    <t>为上年执行数%</t>
  </si>
  <si>
    <t>表五十</t>
  </si>
  <si>
    <t>2024年市本级社会保险基金收支预算总表</t>
  </si>
  <si>
    <t>保险费收入</t>
  </si>
  <si>
    <t>基本养老金支出</t>
  </si>
  <si>
    <t>财政补助收入</t>
  </si>
  <si>
    <t>转移支出</t>
  </si>
  <si>
    <t>利息收入</t>
  </si>
  <si>
    <t>转移收入</t>
  </si>
  <si>
    <t>统筹基金支出</t>
  </si>
  <si>
    <t>财政补贴收入</t>
  </si>
  <si>
    <t>个人账户基金支出</t>
  </si>
  <si>
    <t>基本医疗保险费收入</t>
  </si>
  <si>
    <t>基本医疗保险待遇支出</t>
  </si>
  <si>
    <t>大病保险支出</t>
  </si>
  <si>
    <t xml:space="preserve">  保险费收入</t>
  </si>
  <si>
    <t xml:space="preserve">   工伤保险待遇支出</t>
  </si>
  <si>
    <t xml:space="preserve">  财政补贴收入</t>
  </si>
  <si>
    <t>　 劳动能力鉴定支出</t>
  </si>
  <si>
    <t xml:space="preserve"> 利息收入</t>
  </si>
  <si>
    <t xml:space="preserve">   工伤预防费用支出</t>
  </si>
  <si>
    <t xml:space="preserve">  其他收入</t>
  </si>
  <si>
    <t xml:space="preserve">   工伤保险基金其他支出</t>
  </si>
  <si>
    <t xml:space="preserve"> 下级上解收入</t>
  </si>
  <si>
    <t xml:space="preserve">   上解上级支出</t>
  </si>
  <si>
    <t xml:space="preserve"> 保险费收入</t>
  </si>
  <si>
    <t>失业保险金支出</t>
  </si>
  <si>
    <t xml:space="preserve"> 财政补贴收入</t>
  </si>
  <si>
    <t>医疗保险费支出</t>
  </si>
  <si>
    <t xml:space="preserve">   利息收入</t>
  </si>
  <si>
    <t>丧葬抚恤补助支出</t>
  </si>
  <si>
    <t xml:space="preserve">   转移收入</t>
  </si>
  <si>
    <t xml:space="preserve">  职业培训和职业介绍补贴支出</t>
  </si>
  <si>
    <t xml:space="preserve">   下级上解收入</t>
  </si>
  <si>
    <t xml:space="preserve">  稳定岗位补贴支出</t>
  </si>
  <si>
    <t xml:space="preserve"> 上级补助收入</t>
  </si>
  <si>
    <t xml:space="preserve">  技能提升补贴支出</t>
  </si>
  <si>
    <t xml:space="preserve">  其他费用支出</t>
  </si>
  <si>
    <t xml:space="preserve">  上解上级支出</t>
  </si>
  <si>
    <t>其他支出—失业补助金支出</t>
  </si>
  <si>
    <t>表五十一</t>
  </si>
  <si>
    <t>2024年市本级社会保险基金收入表</t>
  </si>
  <si>
    <t>预算数为上年执行数%</t>
  </si>
  <si>
    <t>表五十二</t>
  </si>
  <si>
    <t>2024年市本级社会保险基金支出表</t>
  </si>
  <si>
    <t>预算数为上年预算数%</t>
  </si>
  <si>
    <t>表五十三</t>
  </si>
  <si>
    <t>2024年市本级社会保险基金本级收入表</t>
  </si>
  <si>
    <t>2024年收入预算数</t>
  </si>
  <si>
    <t>预算数为上年执行%</t>
  </si>
  <si>
    <t>表五十四</t>
  </si>
  <si>
    <t>2024年市本级社会保险基金本级支出表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</si>
</sst>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3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 numFmtId="177" formatCode="#,##0;\-#,##0;&quot;-&quot;"/>
    <numFmt numFmtId="178" formatCode="#,##0;\(#,##0\)"/>
    <numFmt numFmtId="179" formatCode="\$#.00"/>
    <numFmt numFmtId="180" formatCode="_-&quot;$&quot;* #,##0_-;\-&quot;$&quot;* #,##0_-;_-&quot;$&quot;* &quot;-&quot;_-;_-@_-"/>
    <numFmt numFmtId="181" formatCode="\$#,##0.00;\(\$#,##0.00\)"/>
    <numFmt numFmtId="182" formatCode="\$#,##0;\(\$#,##0\)"/>
    <numFmt numFmtId="183" formatCode="%#.00"/>
    <numFmt numFmtId="184" formatCode="yyyy&quot;年&quot;m&quot;月&quot;d&quot;日&quot;;@"/>
    <numFmt numFmtId="185" formatCode="_-* #,##0_$_-;\-* #,##0_$_-;_-* &quot;-&quot;_$_-;_-@_-"/>
    <numFmt numFmtId="186" formatCode="_-* #,##0.00_$_-;\-* #,##0.00_$_-;_-* &quot;-&quot;??_$_-;_-@_-"/>
    <numFmt numFmtId="187" formatCode="_-* #,##0&quot;$&quot;_-;\-* #,##0&quot;$&quot;_-;_-* &quot;-&quot;&quot;$&quot;_-;_-@_-"/>
    <numFmt numFmtId="188" formatCode="_-* #,##0.00&quot;$&quot;_-;\-* #,##0.00&quot;$&quot;_-;_-* &quot;-&quot;??&quot;$&quot;_-;_-@_-"/>
    <numFmt numFmtId="189" formatCode="\¥#,##0;\¥\-#,##0"/>
    <numFmt numFmtId="190" formatCode="0;_琀"/>
    <numFmt numFmtId="191" formatCode="0.0"/>
    <numFmt numFmtId="192" formatCode="#,##0_ "/>
    <numFmt numFmtId="193" formatCode="0_ "/>
    <numFmt numFmtId="194" formatCode="0.0_ "/>
    <numFmt numFmtId="195" formatCode="#,##0.00_ ;\-#,##0.00;;"/>
    <numFmt numFmtId="196" formatCode="#,##0.00_ "/>
    <numFmt numFmtId="197" formatCode="0_);[Red]\(0\)"/>
    <numFmt numFmtId="198" formatCode="0.0_);[Red]\(0.0\)"/>
    <numFmt numFmtId="199" formatCode="#,##0_ ;\-#,##0;;"/>
    <numFmt numFmtId="200" formatCode="_ * #,##0_ ;_ * \-#,##0_ ;_ * &quot;-&quot;??_ ;_ @_ "/>
    <numFmt numFmtId="201" formatCode="#,##0_);[Red]\(#,##0\)"/>
    <numFmt numFmtId="202" formatCode="#,##0.00_ ;\-#,##0.00"/>
    <numFmt numFmtId="203" formatCode="#,##0.0000_ "/>
    <numFmt numFmtId="204" formatCode="0.00;[Red]0.00"/>
    <numFmt numFmtId="205" formatCode="0.00_ "/>
    <numFmt numFmtId="206" formatCode="#,##0.0_);[Red]\(#,##0.0\)"/>
    <numFmt numFmtId="207" formatCode="#,##0.0"/>
    <numFmt numFmtId="208" formatCode="0.0000_);[Red]\(0.0000\)"/>
    <numFmt numFmtId="209" formatCode="0.0%"/>
  </numFmts>
  <fonts count="105">
    <font>
      <sz val="12"/>
      <name val="宋体"/>
      <charset val="134"/>
    </font>
    <font>
      <sz val="11"/>
      <name val="黑体"/>
      <charset val="134"/>
    </font>
    <font>
      <sz val="20"/>
      <name val="方正大标宋简体"/>
      <charset val="134"/>
    </font>
    <font>
      <sz val="10.5"/>
      <name val="宋体"/>
      <charset val="134"/>
    </font>
    <font>
      <sz val="10.5"/>
      <color indexed="8"/>
      <name val="宋体"/>
      <charset val="134"/>
    </font>
    <font>
      <sz val="10.5"/>
      <color indexed="10"/>
      <name val="宋体"/>
      <charset val="134"/>
    </font>
    <font>
      <sz val="19.5"/>
      <name val="方正大标宋简体"/>
      <charset val="134"/>
    </font>
    <font>
      <sz val="10"/>
      <name val="宋体"/>
      <charset val="134"/>
    </font>
    <font>
      <sz val="10.5"/>
      <name val="方正小标宋简体"/>
      <charset val="134"/>
    </font>
    <font>
      <sz val="11"/>
      <color indexed="8"/>
      <name val="黑体"/>
      <charset val="134"/>
    </font>
    <font>
      <sz val="20"/>
      <color indexed="8"/>
      <name val="方正大标宋简体"/>
      <charset val="134"/>
    </font>
    <font>
      <sz val="12"/>
      <color indexed="8"/>
      <name val="宋体"/>
      <charset val="134"/>
    </font>
    <font>
      <b/>
      <sz val="12"/>
      <color indexed="8"/>
      <name val="宋体"/>
      <charset val="134"/>
    </font>
    <font>
      <sz val="10.5"/>
      <name val="方正仿宋_GBK"/>
      <charset val="134"/>
    </font>
    <font>
      <sz val="10"/>
      <name val="方正仿宋_GBK"/>
      <charset val="134"/>
    </font>
    <font>
      <sz val="22"/>
      <name val="黑体"/>
      <charset val="134"/>
    </font>
    <font>
      <sz val="14"/>
      <name val="宋体"/>
      <charset val="134"/>
    </font>
    <font>
      <b/>
      <sz val="12"/>
      <name val="宋体"/>
      <charset val="134"/>
    </font>
    <font>
      <sz val="10.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
      <color indexed="16"/>
      <name val="Courier"/>
      <charset val="134"/>
    </font>
    <font>
      <sz val="1"/>
      <color indexed="8"/>
      <name val="Courier"/>
      <charset val="134"/>
    </font>
    <font>
      <sz val="10"/>
      <name val="Arial"/>
      <charset val="134"/>
    </font>
    <font>
      <sz val="12"/>
      <name val="Times New Roman"/>
      <charset val="134"/>
    </font>
    <font>
      <sz val="10"/>
      <name val="Helv"/>
      <charset val="134"/>
    </font>
    <font>
      <sz val="1"/>
      <color indexed="0"/>
      <name val="Courier"/>
      <charset val="134"/>
    </font>
    <font>
      <sz val="1"/>
      <color indexed="18"/>
      <name val="Courier"/>
      <charset val="134"/>
    </font>
    <font>
      <sz val="11"/>
      <color indexed="8"/>
      <name val="宋体"/>
      <charset val="134"/>
    </font>
    <font>
      <sz val="11"/>
      <color indexed="42"/>
      <name val="宋体"/>
      <charset val="134"/>
    </font>
    <font>
      <sz val="11"/>
      <color indexed="9"/>
      <name val="宋体"/>
      <charset val="134"/>
    </font>
    <font>
      <sz val="12"/>
      <color indexed="9"/>
      <name val="宋体"/>
      <charset val="134"/>
    </font>
    <font>
      <sz val="11"/>
      <color indexed="20"/>
      <name val="宋体"/>
      <charset val="134"/>
    </font>
    <font>
      <sz val="10"/>
      <color indexed="8"/>
      <name val="Arial"/>
      <charset val="134"/>
    </font>
    <font>
      <b/>
      <sz val="11"/>
      <color indexed="52"/>
      <name val="宋体"/>
      <charset val="134"/>
    </font>
    <font>
      <b/>
      <sz val="11"/>
      <color indexed="42"/>
      <name val="宋体"/>
      <charset val="134"/>
    </font>
    <font>
      <sz val="10"/>
      <name val="Times New Roman"/>
      <charset val="134"/>
    </font>
    <font>
      <sz val="12"/>
      <name val="Arial"/>
      <charset val="134"/>
    </font>
    <font>
      <i/>
      <sz val="11"/>
      <color indexed="23"/>
      <name val="宋体"/>
      <charset val="134"/>
    </font>
    <font>
      <sz val="10"/>
      <name val="Tahoma"/>
      <charset val="134"/>
    </font>
    <font>
      <b/>
      <sz val="10"/>
      <name val="Tahoma"/>
      <charset val="134"/>
    </font>
    <font>
      <sz val="11"/>
      <color indexed="17"/>
      <name val="宋体"/>
      <charset val="134"/>
    </font>
    <font>
      <sz val="8"/>
      <name val="Arial"/>
      <charset val="134"/>
    </font>
    <font>
      <b/>
      <sz val="12"/>
      <name val="Arial"/>
      <charset val="134"/>
    </font>
    <font>
      <b/>
      <sz val="15"/>
      <color indexed="62"/>
      <name val="宋体"/>
      <charset val="134"/>
    </font>
    <font>
      <b/>
      <sz val="13"/>
      <color indexed="62"/>
      <name val="宋体"/>
      <charset val="134"/>
    </font>
    <font>
      <b/>
      <sz val="11"/>
      <color indexed="62"/>
      <name val="宋体"/>
      <charset val="134"/>
    </font>
    <font>
      <b/>
      <sz val="18"/>
      <name val="Arial"/>
      <charset val="134"/>
    </font>
    <font>
      <sz val="11"/>
      <color indexed="62"/>
      <name val="宋体"/>
      <charset val="134"/>
    </font>
    <font>
      <sz val="11"/>
      <color indexed="52"/>
      <name val="宋体"/>
      <charset val="134"/>
    </font>
    <font>
      <sz val="11"/>
      <color indexed="60"/>
      <name val="宋体"/>
      <charset val="134"/>
    </font>
    <font>
      <sz val="7"/>
      <name val="Small Fonts"/>
      <charset val="134"/>
    </font>
    <font>
      <sz val="12"/>
      <name val="Helv"/>
      <charset val="134"/>
    </font>
    <font>
      <b/>
      <i/>
      <sz val="16"/>
      <name val="Helv"/>
      <charset val="134"/>
    </font>
    <font>
      <sz val="11"/>
      <color indexed="8"/>
      <name val="Calibri"/>
      <charset val="134"/>
    </font>
    <font>
      <sz val="8"/>
      <name val="Times New Roman"/>
      <charset val="134"/>
    </font>
    <font>
      <b/>
      <sz val="11"/>
      <color indexed="63"/>
      <name val="宋体"/>
      <charset val="134"/>
    </font>
    <font>
      <b/>
      <sz val="18"/>
      <color indexed="62"/>
      <name val="宋体"/>
      <charset val="134"/>
    </font>
    <font>
      <sz val="11"/>
      <color indexed="10"/>
      <name val="宋体"/>
      <charset val="134"/>
    </font>
    <font>
      <b/>
      <sz val="10"/>
      <name val="Arial"/>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name val="宋体"/>
      <charset val="134"/>
    </font>
    <font>
      <sz val="12"/>
      <color indexed="20"/>
      <name val="宋体"/>
      <charset val="134"/>
    </font>
    <font>
      <sz val="10.5"/>
      <color indexed="20"/>
      <name val="宋体"/>
      <charset val="134"/>
    </font>
    <font>
      <sz val="12"/>
      <color indexed="16"/>
      <name val="宋体"/>
      <charset val="134"/>
    </font>
    <font>
      <sz val="11"/>
      <color indexed="20"/>
      <name val="微软雅黑"/>
      <charset val="134"/>
    </font>
    <font>
      <sz val="9"/>
      <color indexed="20"/>
      <name val="微软雅黑"/>
      <charset val="134"/>
    </font>
    <font>
      <sz val="12"/>
      <color indexed="20"/>
      <name val="楷体_GB2312"/>
      <charset val="134"/>
    </font>
    <font>
      <sz val="9"/>
      <name val="宋体"/>
      <charset val="134"/>
    </font>
    <font>
      <sz val="11"/>
      <color theme="1"/>
      <name val="宋体"/>
      <charset val="134"/>
    </font>
    <font>
      <sz val="11"/>
      <color indexed="8"/>
      <name val="Tahoma"/>
      <charset val="134"/>
    </font>
    <font>
      <u/>
      <sz val="12"/>
      <color indexed="12"/>
      <name val="宋体"/>
      <charset val="134"/>
    </font>
    <font>
      <sz val="12"/>
      <name val="官帕眉"/>
      <charset val="134"/>
    </font>
    <font>
      <sz val="12"/>
      <color indexed="17"/>
      <name val="宋体"/>
      <charset val="134"/>
    </font>
    <font>
      <sz val="10.5"/>
      <color indexed="17"/>
      <name val="宋体"/>
      <charset val="134"/>
    </font>
    <font>
      <sz val="11"/>
      <color indexed="17"/>
      <name val="微软雅黑"/>
      <charset val="134"/>
    </font>
    <font>
      <sz val="9"/>
      <color indexed="17"/>
      <name val="微软雅黑"/>
      <charset val="134"/>
    </font>
    <font>
      <sz val="12"/>
      <color indexed="17"/>
      <name val="楷体_GB2312"/>
      <charset val="134"/>
    </font>
    <font>
      <u/>
      <sz val="12"/>
      <color indexed="36"/>
      <name val="宋体"/>
      <charset val="134"/>
    </font>
    <font>
      <b/>
      <sz val="11"/>
      <color indexed="8"/>
      <name val="宋体"/>
      <charset val="134"/>
    </font>
    <font>
      <b/>
      <sz val="11"/>
      <color indexed="9"/>
      <name val="宋体"/>
      <charset val="134"/>
    </font>
    <font>
      <sz val="12"/>
      <name val="Courier"/>
      <charset val="134"/>
    </font>
    <font>
      <sz val="11"/>
      <name val="ＭＳ Ｐゴシック"/>
      <charset val="134"/>
    </font>
    <font>
      <sz val="12"/>
      <name val="바탕체"/>
      <charset val="134"/>
    </font>
  </fonts>
  <fills count="73">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5"/>
        <bgColor indexed="64"/>
      </patternFill>
    </fill>
    <fill>
      <patternFill patternType="solid">
        <fgColor indexed="45"/>
        <bgColor indexed="4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indexed="8"/>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54"/>
      </right>
      <top/>
      <bottom style="thin">
        <color indexed="54"/>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auto="1"/>
      </top>
      <bottom style="double">
        <color auto="1"/>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right/>
      <top style="thin">
        <color indexed="49"/>
      </top>
      <bottom style="double">
        <color indexed="49"/>
      </bottom>
      <diagonal/>
    </border>
  </borders>
  <cellStyleXfs count="2773">
    <xf numFmtId="0" fontId="0" fillId="0" borderId="0"/>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1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8" fillId="4" borderId="18" applyNumberFormat="0" applyAlignment="0" applyProtection="0">
      <alignment vertical="center"/>
    </xf>
    <xf numFmtId="0" fontId="29" fillId="5" borderId="19" applyNumberFormat="0" applyAlignment="0" applyProtection="0">
      <alignment vertical="center"/>
    </xf>
    <xf numFmtId="0" fontId="30" fillId="5" borderId="18" applyNumberFormat="0" applyAlignment="0" applyProtection="0">
      <alignment vertical="center"/>
    </xf>
    <xf numFmtId="0" fontId="31" fillId="6" borderId="20" applyNumberFormat="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176" fontId="39" fillId="0" borderId="0">
      <protection locked="0"/>
    </xf>
    <xf numFmtId="176" fontId="39" fillId="0" borderId="0">
      <protection locked="0"/>
    </xf>
    <xf numFmtId="176" fontId="39" fillId="0" borderId="0">
      <protection locked="0"/>
    </xf>
    <xf numFmtId="176" fontId="39" fillId="0" borderId="0">
      <protection locked="0"/>
    </xf>
    <xf numFmtId="176" fontId="39" fillId="0" borderId="0">
      <protection locked="0"/>
    </xf>
    <xf numFmtId="176" fontId="39" fillId="0" borderId="0">
      <protection locked="0"/>
    </xf>
    <xf numFmtId="176" fontId="39" fillId="0" borderId="0">
      <protection locked="0"/>
    </xf>
    <xf numFmtId="176" fontId="39" fillId="0" borderId="0">
      <protection locked="0"/>
    </xf>
    <xf numFmtId="176" fontId="39" fillId="0" borderId="0">
      <protection locked="0"/>
    </xf>
    <xf numFmtId="176" fontId="40" fillId="0" borderId="0">
      <protection locked="0"/>
    </xf>
    <xf numFmtId="176" fontId="39" fillId="0" borderId="0">
      <protection locked="0"/>
    </xf>
    <xf numFmtId="176" fontId="40" fillId="0" borderId="0">
      <protection locked="0"/>
    </xf>
    <xf numFmtId="176" fontId="39" fillId="0" borderId="0">
      <protection locked="0"/>
    </xf>
    <xf numFmtId="176" fontId="39" fillId="0" borderId="0">
      <protection locked="0"/>
    </xf>
    <xf numFmtId="176" fontId="39" fillId="0" borderId="0">
      <protection locked="0"/>
    </xf>
    <xf numFmtId="176" fontId="39" fillId="0" borderId="0">
      <protection locked="0"/>
    </xf>
    <xf numFmtId="176" fontId="39" fillId="0" borderId="0">
      <protection locked="0"/>
    </xf>
    <xf numFmtId="176" fontId="40" fillId="0" borderId="0">
      <protection locked="0"/>
    </xf>
    <xf numFmtId="176" fontId="40" fillId="0" borderId="0">
      <protection locked="0"/>
    </xf>
    <xf numFmtId="176" fontId="39" fillId="0" borderId="0">
      <protection locked="0"/>
    </xf>
    <xf numFmtId="176" fontId="39" fillId="0" borderId="0">
      <protection locked="0"/>
    </xf>
    <xf numFmtId="176" fontId="39" fillId="0" borderId="0">
      <protection locked="0"/>
    </xf>
    <xf numFmtId="176" fontId="40" fillId="0" borderId="0">
      <protection locked="0"/>
    </xf>
    <xf numFmtId="176" fontId="40" fillId="0" borderId="0">
      <protection locked="0"/>
    </xf>
    <xf numFmtId="176" fontId="39" fillId="0" borderId="0">
      <protection locked="0"/>
    </xf>
    <xf numFmtId="176" fontId="40" fillId="0" borderId="0">
      <protection locked="0"/>
    </xf>
    <xf numFmtId="176" fontId="39" fillId="0" borderId="0">
      <protection locked="0"/>
    </xf>
    <xf numFmtId="176" fontId="39" fillId="0" borderId="0">
      <protection locked="0"/>
    </xf>
    <xf numFmtId="176" fontId="40" fillId="0" borderId="0">
      <protection locked="0"/>
    </xf>
    <xf numFmtId="176" fontId="40" fillId="0" borderId="0">
      <protection locked="0"/>
    </xf>
    <xf numFmtId="0" fontId="41" fillId="0" borderId="0"/>
    <xf numFmtId="176" fontId="40" fillId="0" borderId="0">
      <protection locked="0"/>
    </xf>
    <xf numFmtId="0" fontId="42" fillId="0" borderId="0"/>
    <xf numFmtId="0" fontId="42" fillId="0" borderId="0"/>
    <xf numFmtId="0" fontId="43" fillId="0" borderId="0"/>
    <xf numFmtId="0" fontId="43" fillId="0" borderId="0"/>
    <xf numFmtId="0" fontId="42" fillId="0" borderId="0"/>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39" fillId="0" borderId="0">
      <protection locked="0"/>
    </xf>
    <xf numFmtId="0" fontId="41" fillId="0" borderId="0"/>
    <xf numFmtId="0" fontId="42" fillId="0" borderId="0"/>
    <xf numFmtId="176" fontId="39" fillId="0" borderId="0">
      <protection locked="0"/>
    </xf>
    <xf numFmtId="176" fontId="39" fillId="0" borderId="0">
      <protection locked="0"/>
    </xf>
    <xf numFmtId="0" fontId="41" fillId="0" borderId="0"/>
    <xf numFmtId="0" fontId="42" fillId="0" borderId="0"/>
    <xf numFmtId="176" fontId="39" fillId="0" borderId="0">
      <protection locked="0"/>
    </xf>
    <xf numFmtId="176" fontId="39" fillId="0" borderId="0">
      <protection locked="0"/>
    </xf>
    <xf numFmtId="176" fontId="39" fillId="0" borderId="0">
      <protection locked="0"/>
    </xf>
    <xf numFmtId="176" fontId="39" fillId="0" borderId="0">
      <protection locked="0"/>
    </xf>
    <xf numFmtId="176" fontId="39" fillId="0" borderId="0">
      <protection locked="0"/>
    </xf>
    <xf numFmtId="176" fontId="39" fillId="0" borderId="0">
      <protection locked="0"/>
    </xf>
    <xf numFmtId="176" fontId="39" fillId="0" borderId="0">
      <protection locked="0"/>
    </xf>
    <xf numFmtId="176" fontId="39" fillId="0" borderId="0">
      <protection locked="0"/>
    </xf>
    <xf numFmtId="176" fontId="39" fillId="0" borderId="0">
      <protection locked="0"/>
    </xf>
    <xf numFmtId="176" fontId="39" fillId="0" borderId="0">
      <protection locked="0"/>
    </xf>
    <xf numFmtId="176" fontId="39" fillId="0" borderId="0">
      <protection locked="0"/>
    </xf>
    <xf numFmtId="0" fontId="42" fillId="0" borderId="0"/>
    <xf numFmtId="176" fontId="39" fillId="0" borderId="0">
      <protection locked="0"/>
    </xf>
    <xf numFmtId="0" fontId="42" fillId="0" borderId="0"/>
    <xf numFmtId="176" fontId="40" fillId="0" borderId="0">
      <protection locked="0"/>
    </xf>
    <xf numFmtId="176" fontId="44" fillId="0" borderId="0">
      <protection locked="0"/>
    </xf>
    <xf numFmtId="176" fontId="45" fillId="0" borderId="0">
      <protection locked="0"/>
    </xf>
    <xf numFmtId="176" fontId="44" fillId="0" borderId="0">
      <protection locked="0"/>
    </xf>
    <xf numFmtId="176" fontId="45" fillId="0" borderId="0">
      <protection locked="0"/>
    </xf>
    <xf numFmtId="176" fontId="44" fillId="0" borderId="0">
      <protection locked="0"/>
    </xf>
    <xf numFmtId="176" fontId="40" fillId="0" borderId="0">
      <protection locked="0"/>
    </xf>
    <xf numFmtId="176" fontId="39" fillId="0" borderId="0">
      <protection locked="0"/>
    </xf>
    <xf numFmtId="176" fontId="39" fillId="0" borderId="0">
      <protection locked="0"/>
    </xf>
    <xf numFmtId="176" fontId="39" fillId="0" borderId="0">
      <protection locked="0"/>
    </xf>
    <xf numFmtId="176" fontId="39"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39" fillId="0" borderId="0">
      <protection locked="0"/>
    </xf>
    <xf numFmtId="176" fontId="44" fillId="0" borderId="0">
      <protection locked="0"/>
    </xf>
    <xf numFmtId="176" fontId="45" fillId="0" borderId="0">
      <protection locked="0"/>
    </xf>
    <xf numFmtId="0" fontId="42" fillId="0" borderId="0"/>
    <xf numFmtId="0" fontId="42" fillId="0" borderId="0"/>
    <xf numFmtId="0" fontId="46" fillId="2" borderId="0" applyNumberFormat="0" applyBorder="0" applyAlignment="0" applyProtection="0">
      <alignment vertical="center"/>
    </xf>
    <xf numFmtId="0" fontId="46" fillId="34" borderId="0" applyNumberFormat="0" applyBorder="0" applyAlignment="0" applyProtection="0">
      <alignment vertical="center"/>
    </xf>
    <xf numFmtId="0" fontId="46" fillId="35" borderId="0" applyNumberFormat="0" applyBorder="0" applyAlignment="0" applyProtection="0">
      <alignment vertical="center"/>
    </xf>
    <xf numFmtId="0" fontId="46" fillId="2" borderId="0" applyNumberFormat="0" applyBorder="0" applyAlignment="0" applyProtection="0">
      <alignment vertical="center"/>
    </xf>
    <xf numFmtId="0" fontId="46" fillId="36" borderId="0" applyNumberFormat="0" applyBorder="0" applyAlignment="0" applyProtection="0">
      <alignment vertical="center"/>
    </xf>
    <xf numFmtId="0" fontId="46" fillId="34" borderId="0" applyNumberFormat="0" applyBorder="0" applyAlignment="0" applyProtection="0">
      <alignment vertical="center"/>
    </xf>
    <xf numFmtId="0" fontId="46" fillId="37" borderId="0" applyNumberFormat="0" applyBorder="0" applyAlignment="0" applyProtection="0">
      <alignment vertical="center"/>
    </xf>
    <xf numFmtId="0" fontId="46" fillId="37" borderId="0" applyNumberFormat="0" applyBorder="0" applyAlignment="0" applyProtection="0">
      <alignment vertical="center"/>
    </xf>
    <xf numFmtId="0" fontId="46" fillId="37" borderId="0" applyNumberFormat="0" applyBorder="0" applyAlignment="0" applyProtection="0">
      <alignment vertical="center"/>
    </xf>
    <xf numFmtId="0" fontId="46" fillId="37" borderId="0" applyNumberFormat="0" applyBorder="0" applyAlignment="0" applyProtection="0">
      <alignment vertical="center"/>
    </xf>
    <xf numFmtId="0" fontId="46" fillId="37" borderId="0" applyNumberFormat="0" applyBorder="0" applyAlignment="0" applyProtection="0">
      <alignment vertical="center"/>
    </xf>
    <xf numFmtId="0" fontId="46" fillId="2" borderId="0" applyNumberFormat="0" applyBorder="0" applyAlignment="0" applyProtection="0">
      <alignment vertical="center"/>
    </xf>
    <xf numFmtId="0" fontId="46" fillId="37" borderId="0" applyNumberFormat="0" applyBorder="0" applyAlignment="0" applyProtection="0">
      <alignment vertical="center"/>
    </xf>
    <xf numFmtId="0" fontId="46" fillId="37" borderId="0" applyNumberFormat="0" applyBorder="0" applyAlignment="0" applyProtection="0">
      <alignment vertical="center"/>
    </xf>
    <xf numFmtId="0" fontId="46" fillId="2" borderId="0" applyNumberFormat="0" applyBorder="0" applyAlignment="0" applyProtection="0">
      <alignment vertical="center"/>
    </xf>
    <xf numFmtId="0" fontId="46" fillId="38" borderId="0" applyNumberFormat="0" applyBorder="0" applyAlignment="0" applyProtection="0">
      <alignment vertical="center"/>
    </xf>
    <xf numFmtId="0" fontId="46" fillId="38" borderId="0" applyNumberFormat="0" applyBorder="0" applyAlignment="0" applyProtection="0">
      <alignment vertical="center"/>
    </xf>
    <xf numFmtId="0" fontId="46" fillId="38" borderId="0" applyNumberFormat="0" applyBorder="0" applyAlignment="0" applyProtection="0">
      <alignment vertical="center"/>
    </xf>
    <xf numFmtId="0" fontId="46" fillId="38" borderId="0" applyNumberFormat="0" applyBorder="0" applyAlignment="0" applyProtection="0">
      <alignment vertical="center"/>
    </xf>
    <xf numFmtId="0" fontId="46" fillId="38" borderId="0" applyNumberFormat="0" applyBorder="0" applyAlignment="0" applyProtection="0">
      <alignment vertical="center"/>
    </xf>
    <xf numFmtId="0" fontId="46" fillId="34" borderId="0" applyNumberFormat="0" applyBorder="0" applyAlignment="0" applyProtection="0">
      <alignment vertical="center"/>
    </xf>
    <xf numFmtId="0" fontId="46" fillId="38" borderId="0" applyNumberFormat="0" applyBorder="0" applyAlignment="0" applyProtection="0">
      <alignment vertical="center"/>
    </xf>
    <xf numFmtId="0" fontId="46" fillId="38" borderId="0" applyNumberFormat="0" applyBorder="0" applyAlignment="0" applyProtection="0">
      <alignment vertical="center"/>
    </xf>
    <xf numFmtId="0" fontId="46" fillId="34" borderId="0" applyNumberFormat="0" applyBorder="0" applyAlignment="0" applyProtection="0">
      <alignment vertical="center"/>
    </xf>
    <xf numFmtId="0" fontId="46" fillId="39" borderId="0" applyNumberFormat="0" applyBorder="0" applyAlignment="0" applyProtection="0">
      <alignment vertical="center"/>
    </xf>
    <xf numFmtId="0" fontId="46" fillId="39" borderId="0" applyNumberFormat="0" applyBorder="0" applyAlignment="0" applyProtection="0">
      <alignment vertical="center"/>
    </xf>
    <xf numFmtId="0" fontId="46" fillId="39" borderId="0" applyNumberFormat="0" applyBorder="0" applyAlignment="0" applyProtection="0">
      <alignment vertical="center"/>
    </xf>
    <xf numFmtId="0" fontId="46" fillId="39" borderId="0" applyNumberFormat="0" applyBorder="0" applyAlignment="0" applyProtection="0">
      <alignment vertical="center"/>
    </xf>
    <xf numFmtId="0" fontId="46" fillId="39" borderId="0" applyNumberFormat="0" applyBorder="0" applyAlignment="0" applyProtection="0">
      <alignment vertical="center"/>
    </xf>
    <xf numFmtId="0" fontId="46" fillId="35" borderId="0" applyNumberFormat="0" applyBorder="0" applyAlignment="0" applyProtection="0">
      <alignment vertical="center"/>
    </xf>
    <xf numFmtId="0" fontId="46" fillId="39" borderId="0" applyNumberFormat="0" applyBorder="0" applyAlignment="0" applyProtection="0">
      <alignment vertical="center"/>
    </xf>
    <xf numFmtId="0" fontId="46" fillId="39" borderId="0" applyNumberFormat="0" applyBorder="0" applyAlignment="0" applyProtection="0">
      <alignment vertical="center"/>
    </xf>
    <xf numFmtId="0" fontId="46" fillId="35"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2"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2"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4" borderId="0" applyNumberFormat="0" applyBorder="0" applyAlignment="0" applyProtection="0">
      <alignment vertical="center"/>
    </xf>
    <xf numFmtId="0" fontId="46" fillId="34" borderId="0" applyNumberFormat="0" applyBorder="0" applyAlignment="0" applyProtection="0">
      <alignment vertical="center"/>
    </xf>
    <xf numFmtId="0" fontId="46" fillId="34" borderId="0" applyNumberFormat="0" applyBorder="0" applyAlignment="0" applyProtection="0">
      <alignment vertical="center"/>
    </xf>
    <xf numFmtId="0" fontId="46" fillId="34" borderId="0" applyNumberFormat="0" applyBorder="0" applyAlignment="0" applyProtection="0">
      <alignment vertical="center"/>
    </xf>
    <xf numFmtId="0" fontId="46" fillId="34" borderId="0" applyNumberFormat="0" applyBorder="0" applyAlignment="0" applyProtection="0">
      <alignment vertical="center"/>
    </xf>
    <xf numFmtId="0" fontId="46" fillId="34" borderId="0" applyNumberFormat="0" applyBorder="0" applyAlignment="0" applyProtection="0">
      <alignment vertical="center"/>
    </xf>
    <xf numFmtId="0" fontId="46" fillId="34" borderId="0" applyNumberFormat="0" applyBorder="0" applyAlignment="0" applyProtection="0">
      <alignment vertical="center"/>
    </xf>
    <xf numFmtId="0" fontId="46" fillId="34" borderId="0" applyNumberFormat="0" applyBorder="0" applyAlignment="0" applyProtection="0">
      <alignment vertical="center"/>
    </xf>
    <xf numFmtId="176" fontId="40" fillId="0" borderId="0">
      <protection locked="0"/>
    </xf>
    <xf numFmtId="176" fontId="39" fillId="0" borderId="0">
      <protection locked="0"/>
    </xf>
    <xf numFmtId="176" fontId="39" fillId="0" borderId="0">
      <protection locked="0"/>
    </xf>
    <xf numFmtId="176" fontId="40" fillId="0" borderId="0">
      <protection locked="0"/>
    </xf>
    <xf numFmtId="176" fontId="39" fillId="0" borderId="0">
      <protection locked="0"/>
    </xf>
    <xf numFmtId="176" fontId="39" fillId="0" borderId="0">
      <protection locked="0"/>
    </xf>
    <xf numFmtId="176" fontId="39" fillId="0" borderId="0">
      <protection locked="0"/>
    </xf>
    <xf numFmtId="176" fontId="39" fillId="0" borderId="0">
      <protection locked="0"/>
    </xf>
    <xf numFmtId="176" fontId="39" fillId="0" borderId="0">
      <protection locked="0"/>
    </xf>
    <xf numFmtId="176" fontId="40" fillId="0" borderId="0">
      <protection locked="0"/>
    </xf>
    <xf numFmtId="176" fontId="39" fillId="0" borderId="0">
      <protection locked="0"/>
    </xf>
    <xf numFmtId="176" fontId="44" fillId="0" borderId="0">
      <protection locked="0"/>
    </xf>
    <xf numFmtId="176" fontId="40" fillId="0" borderId="0">
      <protection locked="0"/>
    </xf>
    <xf numFmtId="176" fontId="44" fillId="0" borderId="0">
      <protection locked="0"/>
    </xf>
    <xf numFmtId="0" fontId="46" fillId="41" borderId="0" applyNumberFormat="0" applyBorder="0" applyAlignment="0" applyProtection="0">
      <alignment vertical="center"/>
    </xf>
    <xf numFmtId="0" fontId="46" fillId="42" borderId="0" applyNumberFormat="0" applyBorder="0" applyAlignment="0" applyProtection="0">
      <alignment vertical="center"/>
    </xf>
    <xf numFmtId="0" fontId="46" fillId="43" borderId="0" applyNumberFormat="0" applyBorder="0" applyAlignment="0" applyProtection="0">
      <alignment vertical="center"/>
    </xf>
    <xf numFmtId="0" fontId="46" fillId="41" borderId="0" applyNumberFormat="0" applyBorder="0" applyAlignment="0" applyProtection="0">
      <alignment vertical="center"/>
    </xf>
    <xf numFmtId="0" fontId="46" fillId="44" borderId="0" applyNumberFormat="0" applyBorder="0" applyAlignment="0" applyProtection="0">
      <alignment vertical="center"/>
    </xf>
    <xf numFmtId="0" fontId="46" fillId="34" borderId="0" applyNumberFormat="0" applyBorder="0" applyAlignment="0" applyProtection="0">
      <alignment vertical="center"/>
    </xf>
    <xf numFmtId="0" fontId="46" fillId="44" borderId="0" applyNumberFormat="0" applyBorder="0" applyAlignment="0" applyProtection="0">
      <alignment vertical="center"/>
    </xf>
    <xf numFmtId="0" fontId="46" fillId="44" borderId="0" applyNumberFormat="0" applyBorder="0" applyAlignment="0" applyProtection="0">
      <alignment vertical="center"/>
    </xf>
    <xf numFmtId="0" fontId="46" fillId="44" borderId="0" applyNumberFormat="0" applyBorder="0" applyAlignment="0" applyProtection="0">
      <alignment vertical="center"/>
    </xf>
    <xf numFmtId="0" fontId="46" fillId="44" borderId="0" applyNumberFormat="0" applyBorder="0" applyAlignment="0" applyProtection="0">
      <alignment vertical="center"/>
    </xf>
    <xf numFmtId="0" fontId="46" fillId="44" borderId="0" applyNumberFormat="0" applyBorder="0" applyAlignment="0" applyProtection="0">
      <alignment vertical="center"/>
    </xf>
    <xf numFmtId="0" fontId="46" fillId="41" borderId="0" applyNumberFormat="0" applyBorder="0" applyAlignment="0" applyProtection="0">
      <alignment vertical="center"/>
    </xf>
    <xf numFmtId="0" fontId="46" fillId="44" borderId="0" applyNumberFormat="0" applyBorder="0" applyAlignment="0" applyProtection="0">
      <alignment vertical="center"/>
    </xf>
    <xf numFmtId="0" fontId="46" fillId="44" borderId="0" applyNumberFormat="0" applyBorder="0" applyAlignment="0" applyProtection="0">
      <alignment vertical="center"/>
    </xf>
    <xf numFmtId="0" fontId="46" fillId="41" borderId="0" applyNumberFormat="0" applyBorder="0" applyAlignment="0" applyProtection="0">
      <alignment vertical="center"/>
    </xf>
    <xf numFmtId="0" fontId="46" fillId="42" borderId="0" applyNumberFormat="0" applyBorder="0" applyAlignment="0" applyProtection="0">
      <alignment vertical="center"/>
    </xf>
    <xf numFmtId="0" fontId="46" fillId="42" borderId="0" applyNumberFormat="0" applyBorder="0" applyAlignment="0" applyProtection="0">
      <alignment vertical="center"/>
    </xf>
    <xf numFmtId="0" fontId="46" fillId="42" borderId="0" applyNumberFormat="0" applyBorder="0" applyAlignment="0" applyProtection="0">
      <alignment vertical="center"/>
    </xf>
    <xf numFmtId="0" fontId="46" fillId="42" borderId="0" applyNumberFormat="0" applyBorder="0" applyAlignment="0" applyProtection="0">
      <alignment vertical="center"/>
    </xf>
    <xf numFmtId="0" fontId="46" fillId="42" borderId="0" applyNumberFormat="0" applyBorder="0" applyAlignment="0" applyProtection="0">
      <alignment vertical="center"/>
    </xf>
    <xf numFmtId="0" fontId="46" fillId="42" borderId="0" applyNumberFormat="0" applyBorder="0" applyAlignment="0" applyProtection="0">
      <alignment vertical="center"/>
    </xf>
    <xf numFmtId="0" fontId="46" fillId="42" borderId="0" applyNumberFormat="0" applyBorder="0" applyAlignment="0" applyProtection="0">
      <alignment vertical="center"/>
    </xf>
    <xf numFmtId="0" fontId="46" fillId="42" borderId="0" applyNumberFormat="0" applyBorder="0" applyAlignment="0" applyProtection="0">
      <alignment vertical="center"/>
    </xf>
    <xf numFmtId="0" fontId="46" fillId="45" borderId="0" applyNumberFormat="0" applyBorder="0" applyAlignment="0" applyProtection="0">
      <alignment vertical="center"/>
    </xf>
    <xf numFmtId="0" fontId="46" fillId="45" borderId="0" applyNumberFormat="0" applyBorder="0" applyAlignment="0" applyProtection="0">
      <alignment vertical="center"/>
    </xf>
    <xf numFmtId="0" fontId="46" fillId="45" borderId="0" applyNumberFormat="0" applyBorder="0" applyAlignment="0" applyProtection="0">
      <alignment vertical="center"/>
    </xf>
    <xf numFmtId="0" fontId="46" fillId="45" borderId="0" applyNumberFormat="0" applyBorder="0" applyAlignment="0" applyProtection="0">
      <alignment vertical="center"/>
    </xf>
    <xf numFmtId="0" fontId="46" fillId="45" borderId="0" applyNumberFormat="0" applyBorder="0" applyAlignment="0" applyProtection="0">
      <alignment vertical="center"/>
    </xf>
    <xf numFmtId="0" fontId="46" fillId="43" borderId="0" applyNumberFormat="0" applyBorder="0" applyAlignment="0" applyProtection="0">
      <alignment vertical="center"/>
    </xf>
    <xf numFmtId="0" fontId="46" fillId="45" borderId="0" applyNumberFormat="0" applyBorder="0" applyAlignment="0" applyProtection="0">
      <alignment vertical="center"/>
    </xf>
    <xf numFmtId="0" fontId="46" fillId="45" borderId="0" applyNumberFormat="0" applyBorder="0" applyAlignment="0" applyProtection="0">
      <alignment vertical="center"/>
    </xf>
    <xf numFmtId="0" fontId="46" fillId="43"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1"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1" borderId="0" applyNumberFormat="0" applyBorder="0" applyAlignment="0" applyProtection="0">
      <alignment vertical="center"/>
    </xf>
    <xf numFmtId="0" fontId="46" fillId="44" borderId="0" applyNumberFormat="0" applyBorder="0" applyAlignment="0" applyProtection="0">
      <alignment vertical="center"/>
    </xf>
    <xf numFmtId="0" fontId="46" fillId="44" borderId="0" applyNumberFormat="0" applyBorder="0" applyAlignment="0" applyProtection="0">
      <alignment vertical="center"/>
    </xf>
    <xf numFmtId="0" fontId="46" fillId="44" borderId="0" applyNumberFormat="0" applyBorder="0" applyAlignment="0" applyProtection="0">
      <alignment vertical="center"/>
    </xf>
    <xf numFmtId="0" fontId="46" fillId="44" borderId="0" applyNumberFormat="0" applyBorder="0" applyAlignment="0" applyProtection="0">
      <alignment vertical="center"/>
    </xf>
    <xf numFmtId="0" fontId="46" fillId="44" borderId="0" applyNumberFormat="0" applyBorder="0" applyAlignment="0" applyProtection="0">
      <alignment vertical="center"/>
    </xf>
    <xf numFmtId="0" fontId="46" fillId="44" borderId="0" applyNumberFormat="0" applyBorder="0" applyAlignment="0" applyProtection="0">
      <alignment vertical="center"/>
    </xf>
    <xf numFmtId="0" fontId="46" fillId="44" borderId="0" applyNumberFormat="0" applyBorder="0" applyAlignment="0" applyProtection="0">
      <alignment vertical="center"/>
    </xf>
    <xf numFmtId="0" fontId="46" fillId="44"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34"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34" borderId="0" applyNumberFormat="0" applyBorder="0" applyAlignment="0" applyProtection="0">
      <alignment vertical="center"/>
    </xf>
    <xf numFmtId="0" fontId="47" fillId="47" borderId="0" applyNumberFormat="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47" fillId="41" borderId="0" applyNumberFormat="0" applyBorder="0" applyAlignment="0" applyProtection="0">
      <alignment vertical="center"/>
    </xf>
    <xf numFmtId="0" fontId="47" fillId="47" borderId="0" applyNumberFormat="0" applyBorder="0" applyAlignment="0" applyProtection="0">
      <alignment vertical="center"/>
    </xf>
    <xf numFmtId="0" fontId="47" fillId="34" borderId="0" applyNumberFormat="0" applyBorder="0" applyAlignment="0" applyProtection="0">
      <alignment vertical="center"/>
    </xf>
    <xf numFmtId="0" fontId="48" fillId="48" borderId="0" applyNumberFormat="0" applyBorder="0" applyAlignment="0" applyProtection="0">
      <alignment vertical="center"/>
    </xf>
    <xf numFmtId="0" fontId="48" fillId="48" borderId="0" applyNumberFormat="0" applyBorder="0" applyAlignment="0" applyProtection="0">
      <alignment vertical="center"/>
    </xf>
    <xf numFmtId="0" fontId="48" fillId="48" borderId="0" applyNumberFormat="0" applyBorder="0" applyAlignment="0" applyProtection="0">
      <alignment vertical="center"/>
    </xf>
    <xf numFmtId="0" fontId="48" fillId="48" borderId="0" applyNumberFormat="0" applyBorder="0" applyAlignment="0" applyProtection="0">
      <alignment vertical="center"/>
    </xf>
    <xf numFmtId="0" fontId="47" fillId="47" borderId="0" applyNumberFormat="0" applyBorder="0" applyAlignment="0" applyProtection="0">
      <alignment vertical="center"/>
    </xf>
    <xf numFmtId="0" fontId="48" fillId="48" borderId="0" applyNumberFormat="0" applyBorder="0" applyAlignment="0" applyProtection="0">
      <alignment vertical="center"/>
    </xf>
    <xf numFmtId="0" fontId="48" fillId="48" borderId="0" applyNumberFormat="0" applyBorder="0" applyAlignment="0" applyProtection="0">
      <alignment vertical="center"/>
    </xf>
    <xf numFmtId="0" fontId="48" fillId="47"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7"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7" fillId="43"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3"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7" fillId="41"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1"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7"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50" borderId="0" applyNumberFormat="0" applyBorder="0" applyAlignment="0" applyProtection="0">
      <alignment vertical="center"/>
    </xf>
    <xf numFmtId="0" fontId="48" fillId="50" borderId="0" applyNumberFormat="0" applyBorder="0" applyAlignment="0" applyProtection="0">
      <alignment vertical="center"/>
    </xf>
    <xf numFmtId="0" fontId="48" fillId="50" borderId="0" applyNumberFormat="0" applyBorder="0" applyAlignment="0" applyProtection="0">
      <alignment vertical="center"/>
    </xf>
    <xf numFmtId="0" fontId="48" fillId="50" borderId="0" applyNumberFormat="0" applyBorder="0" applyAlignment="0" applyProtection="0">
      <alignment vertical="center"/>
    </xf>
    <xf numFmtId="0" fontId="47" fillId="34" borderId="0" applyNumberFormat="0" applyBorder="0" applyAlignment="0" applyProtection="0">
      <alignment vertical="center"/>
    </xf>
    <xf numFmtId="0" fontId="48" fillId="50" borderId="0" applyNumberFormat="0" applyBorder="0" applyAlignment="0" applyProtection="0">
      <alignment vertical="center"/>
    </xf>
    <xf numFmtId="0" fontId="48" fillId="50" borderId="0" applyNumberFormat="0" applyBorder="0" applyAlignment="0" applyProtection="0">
      <alignment vertical="center"/>
    </xf>
    <xf numFmtId="0" fontId="48" fillId="34" borderId="0" applyNumberFormat="0" applyBorder="0" applyAlignment="0" applyProtection="0">
      <alignment vertical="center"/>
    </xf>
    <xf numFmtId="0" fontId="49" fillId="51"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49" fillId="53" borderId="0" applyNumberFormat="0" applyBorder="0" applyAlignment="0" applyProtection="0"/>
    <xf numFmtId="0" fontId="49" fillId="51" borderId="0" applyNumberFormat="0" applyBorder="0" applyAlignment="0" applyProtection="0"/>
    <xf numFmtId="0" fontId="49" fillId="54" borderId="0" applyNumberFormat="0" applyBorder="0" applyAlignment="0" applyProtection="0"/>
    <xf numFmtId="0" fontId="11" fillId="55" borderId="0" applyNumberFormat="0" applyBorder="0" applyAlignment="0" applyProtection="0"/>
    <xf numFmtId="0" fontId="11" fillId="56" borderId="0" applyNumberFormat="0" applyBorder="0" applyAlignment="0" applyProtection="0"/>
    <xf numFmtId="0" fontId="49" fillId="57" borderId="0" applyNumberFormat="0" applyBorder="0" applyAlignment="0" applyProtection="0"/>
    <xf numFmtId="0" fontId="49" fillId="54" borderId="0" applyNumberFormat="0" applyBorder="0" applyAlignment="0" applyProtection="0"/>
    <xf numFmtId="0" fontId="49" fillId="57" borderId="0" applyNumberFormat="0" applyBorder="0" applyAlignment="0" applyProtection="0"/>
    <xf numFmtId="0" fontId="11" fillId="55" borderId="0" applyNumberFormat="0" applyBorder="0" applyAlignment="0" applyProtection="0"/>
    <xf numFmtId="0" fontId="11" fillId="58" borderId="0" applyNumberFormat="0" applyBorder="0" applyAlignment="0" applyProtection="0"/>
    <xf numFmtId="0" fontId="49" fillId="56" borderId="0" applyNumberFormat="0" applyBorder="0" applyAlignment="0" applyProtection="0"/>
    <xf numFmtId="0" fontId="49" fillId="57" borderId="0" applyNumberFormat="0" applyBorder="0" applyAlignment="0" applyProtection="0"/>
    <xf numFmtId="0" fontId="49" fillId="51" borderId="0" applyNumberFormat="0" applyBorder="0" applyAlignment="0" applyProtection="0"/>
    <xf numFmtId="0" fontId="11" fillId="52" borderId="0" applyNumberFormat="0" applyBorder="0" applyAlignment="0" applyProtection="0"/>
    <xf numFmtId="0" fontId="11" fillId="56" borderId="0" applyNumberFormat="0" applyBorder="0" applyAlignment="0" applyProtection="0"/>
    <xf numFmtId="0" fontId="49" fillId="56" borderId="0" applyNumberFormat="0" applyBorder="0" applyAlignment="0" applyProtection="0"/>
    <xf numFmtId="0" fontId="48" fillId="49" borderId="0" applyNumberFormat="0" applyBorder="0" applyAlignment="0" applyProtection="0">
      <alignment vertical="center"/>
    </xf>
    <xf numFmtId="0" fontId="49" fillId="59" borderId="0" applyNumberFormat="0" applyBorder="0" applyAlignment="0" applyProtection="0"/>
    <xf numFmtId="0" fontId="11" fillId="60" borderId="0" applyNumberFormat="0" applyBorder="0" applyAlignment="0" applyProtection="0"/>
    <xf numFmtId="0" fontId="11" fillId="52" borderId="0" applyNumberFormat="0" applyBorder="0" applyAlignment="0" applyProtection="0"/>
    <xf numFmtId="0" fontId="49" fillId="53" borderId="0" applyNumberFormat="0" applyBorder="0" applyAlignment="0" applyProtection="0"/>
    <xf numFmtId="0" fontId="48" fillId="47" borderId="0" applyNumberFormat="0" applyBorder="0" applyAlignment="0" applyProtection="0">
      <alignment vertical="center"/>
    </xf>
    <xf numFmtId="0" fontId="49" fillId="61" borderId="0" applyNumberFormat="0" applyBorder="0" applyAlignment="0" applyProtection="0"/>
    <xf numFmtId="0" fontId="11" fillId="55" borderId="0" applyNumberFormat="0" applyBorder="0" applyAlignment="0" applyProtection="0"/>
    <xf numFmtId="0" fontId="11" fillId="62" borderId="0" applyNumberFormat="0" applyBorder="0" applyAlignment="0" applyProtection="0"/>
    <xf numFmtId="0" fontId="49" fillId="62" borderId="0" applyNumberFormat="0" applyBorder="0" applyAlignment="0" applyProtection="0"/>
    <xf numFmtId="0" fontId="49" fillId="61" borderId="0" applyNumberFormat="0" applyBorder="0" applyAlignment="0" applyProtection="0"/>
    <xf numFmtId="176" fontId="45" fillId="0" borderId="0">
      <protection locked="0"/>
    </xf>
    <xf numFmtId="176" fontId="45" fillId="0" borderId="0">
      <protection locked="0"/>
    </xf>
    <xf numFmtId="0" fontId="50" fillId="38" borderId="0" applyNumberFormat="0" applyBorder="0" applyAlignment="0" applyProtection="0">
      <alignment vertical="center"/>
    </xf>
    <xf numFmtId="176" fontId="45" fillId="0" borderId="0">
      <protection locked="0"/>
    </xf>
    <xf numFmtId="176" fontId="45" fillId="0" borderId="0">
      <protection locked="0"/>
    </xf>
    <xf numFmtId="176" fontId="45" fillId="0" borderId="0">
      <protection locked="0"/>
    </xf>
    <xf numFmtId="176" fontId="44" fillId="0" borderId="0">
      <protection locked="0"/>
    </xf>
    <xf numFmtId="176" fontId="44" fillId="0" borderId="0">
      <protection locked="0"/>
    </xf>
    <xf numFmtId="176" fontId="44" fillId="0" borderId="0">
      <protection locked="0"/>
    </xf>
    <xf numFmtId="177" fontId="51" fillId="0" borderId="0" applyFill="0" applyBorder="0" applyAlignment="0"/>
    <xf numFmtId="0" fontId="52" fillId="2" borderId="23" applyNumberFormat="0" applyAlignment="0" applyProtection="0">
      <alignment vertical="center"/>
    </xf>
    <xf numFmtId="0" fontId="53" fillId="63" borderId="24" applyNumberFormat="0" applyAlignment="0" applyProtection="0">
      <alignment vertical="center"/>
    </xf>
    <xf numFmtId="0" fontId="51" fillId="0" borderId="0" applyNumberFormat="0" applyFill="0" applyBorder="0" applyAlignment="0" applyProtection="0">
      <alignment vertical="top"/>
    </xf>
    <xf numFmtId="4" fontId="40" fillId="0" borderId="0">
      <protection locked="0"/>
    </xf>
    <xf numFmtId="41" fontId="41" fillId="0" borderId="0" applyFont="0" applyFill="0" applyBorder="0" applyAlignment="0" applyProtection="0"/>
    <xf numFmtId="41" fontId="41"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178" fontId="54" fillId="0" borderId="0"/>
    <xf numFmtId="4" fontId="40" fillId="0" borderId="0">
      <protection locked="0"/>
    </xf>
    <xf numFmtId="179" fontId="40" fillId="0" borderId="0">
      <protection locked="0"/>
    </xf>
    <xf numFmtId="180" fontId="41" fillId="0" borderId="0" applyFont="0" applyFill="0" applyBorder="0" applyAlignment="0" applyProtection="0"/>
    <xf numFmtId="179" fontId="40" fillId="0" borderId="0">
      <protection locked="0"/>
    </xf>
    <xf numFmtId="181" fontId="54" fillId="0" borderId="0"/>
    <xf numFmtId="0" fontId="55" fillId="0" borderId="0" applyProtection="0"/>
    <xf numFmtId="182" fontId="54" fillId="0" borderId="0"/>
    <xf numFmtId="0" fontId="56" fillId="0" borderId="0" applyNumberFormat="0" applyFill="0" applyBorder="0" applyAlignment="0" applyProtection="0">
      <alignment vertical="center"/>
    </xf>
    <xf numFmtId="0" fontId="57" fillId="0" borderId="25">
      <alignment horizontal="left"/>
    </xf>
    <xf numFmtId="0" fontId="58" fillId="0" borderId="0">
      <alignment horizontal="left" indent="1"/>
    </xf>
    <xf numFmtId="2" fontId="55" fillId="0" borderId="0" applyProtection="0"/>
    <xf numFmtId="0" fontId="59" fillId="39" borderId="0" applyNumberFormat="0" applyBorder="0" applyAlignment="0" applyProtection="0">
      <alignment vertical="center"/>
    </xf>
    <xf numFmtId="38" fontId="60" fillId="41" borderId="0" applyBorder="0" applyAlignment="0" applyProtection="0"/>
    <xf numFmtId="0" fontId="61" fillId="0" borderId="26" applyNumberFormat="0" applyAlignment="0" applyProtection="0">
      <alignment horizontal="left" vertical="center"/>
    </xf>
    <xf numFmtId="0" fontId="61" fillId="0" borderId="27">
      <alignment horizontal="left" vertical="center"/>
    </xf>
    <xf numFmtId="0" fontId="62" fillId="0" borderId="28" applyNumberFormat="0" applyFill="0" applyAlignment="0" applyProtection="0">
      <alignment vertical="center"/>
    </xf>
    <xf numFmtId="0" fontId="63" fillId="0" borderId="29" applyNumberFormat="0" applyFill="0" applyAlignment="0" applyProtection="0">
      <alignment vertical="center"/>
    </xf>
    <xf numFmtId="0" fontId="64" fillId="0" borderId="30" applyNumberFormat="0" applyFill="0" applyAlignment="0" applyProtection="0">
      <alignment vertical="center"/>
    </xf>
    <xf numFmtId="0" fontId="64" fillId="0" borderId="0" applyNumberFormat="0" applyFill="0" applyBorder="0" applyAlignment="0" applyProtection="0">
      <alignment vertical="center"/>
    </xf>
    <xf numFmtId="0" fontId="65" fillId="0" borderId="0" applyProtection="0"/>
    <xf numFmtId="0" fontId="61" fillId="0" borderId="0" applyProtection="0"/>
    <xf numFmtId="0" fontId="66" fillId="34" borderId="23" applyNumberFormat="0" applyAlignment="0" applyProtection="0">
      <alignment vertical="center"/>
    </xf>
    <xf numFmtId="10" fontId="60" fillId="2" borderId="1" applyBorder="0" applyAlignment="0" applyProtection="0"/>
    <xf numFmtId="0" fontId="66" fillId="34" borderId="23" applyNumberFormat="0" applyAlignment="0" applyProtection="0">
      <alignment vertical="center"/>
    </xf>
    <xf numFmtId="0" fontId="67" fillId="0" borderId="31" applyNumberFormat="0" applyFill="0" applyAlignment="0" applyProtection="0">
      <alignment vertical="center"/>
    </xf>
    <xf numFmtId="0" fontId="68" fillId="43" borderId="0" applyNumberFormat="0" applyBorder="0" applyAlignment="0" applyProtection="0">
      <alignment vertical="center"/>
    </xf>
    <xf numFmtId="37" fontId="69" fillId="0" borderId="0"/>
    <xf numFmtId="0" fontId="70" fillId="0" borderId="0"/>
    <xf numFmtId="176" fontId="45" fillId="0" borderId="0">
      <protection locked="0"/>
    </xf>
    <xf numFmtId="0" fontId="71" fillId="0" borderId="0"/>
    <xf numFmtId="0" fontId="72" fillId="0" borderId="0">
      <alignment vertical="center"/>
    </xf>
    <xf numFmtId="0" fontId="72" fillId="0" borderId="0">
      <alignment vertical="center"/>
    </xf>
    <xf numFmtId="0" fontId="0" fillId="0" borderId="0"/>
    <xf numFmtId="0" fontId="73" fillId="0" borderId="0"/>
    <xf numFmtId="0" fontId="0" fillId="35" borderId="32" applyNumberFormat="0" applyFont="0" applyAlignment="0" applyProtection="0">
      <alignment vertical="center"/>
    </xf>
    <xf numFmtId="0" fontId="74" fillId="2" borderId="33" applyNumberFormat="0" applyAlignment="0" applyProtection="0">
      <alignment vertical="center"/>
    </xf>
    <xf numFmtId="183" fontId="40" fillId="0" borderId="0">
      <protection locked="0"/>
    </xf>
    <xf numFmtId="10" fontId="41" fillId="0" borderId="0" applyFont="0" applyFill="0" applyBorder="0" applyAlignment="0" applyProtection="0"/>
    <xf numFmtId="9" fontId="0" fillId="0" borderId="0" applyFont="0" applyFill="0" applyBorder="0" applyAlignment="0" applyProtection="0">
      <alignment vertical="center"/>
    </xf>
    <xf numFmtId="1" fontId="41" fillId="0" borderId="0"/>
    <xf numFmtId="0" fontId="0" fillId="0" borderId="0" applyNumberFormat="0" applyFill="0" applyBorder="0" applyAlignment="0" applyProtection="0"/>
    <xf numFmtId="0" fontId="75" fillId="0" borderId="0" applyNumberFormat="0" applyFill="0" applyBorder="0" applyAlignment="0" applyProtection="0">
      <alignment vertical="center"/>
    </xf>
    <xf numFmtId="0" fontId="55" fillId="0" borderId="34" applyProtection="0"/>
    <xf numFmtId="0" fontId="76" fillId="0" borderId="0" applyNumberFormat="0" applyFill="0" applyBorder="0" applyAlignment="0" applyProtection="0">
      <alignment vertical="center"/>
    </xf>
    <xf numFmtId="176" fontId="44" fillId="0" borderId="0">
      <protection locked="0"/>
    </xf>
    <xf numFmtId="176" fontId="44"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0"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4" fillId="0" borderId="0">
      <protection locked="0"/>
    </xf>
    <xf numFmtId="176" fontId="40" fillId="0" borderId="0">
      <protection locked="0"/>
    </xf>
    <xf numFmtId="9" fontId="77" fillId="0" borderId="0" applyFon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46" fillId="0" borderId="0" applyFont="0" applyFill="0" applyBorder="0" applyAlignment="0" applyProtection="0">
      <alignment vertical="center"/>
    </xf>
    <xf numFmtId="9" fontId="0" fillId="0" borderId="0" applyFont="0" applyFill="0" applyBorder="0" applyAlignment="0" applyProtection="0">
      <alignment vertical="center"/>
    </xf>
    <xf numFmtId="0" fontId="78" fillId="0" borderId="35" applyNumberFormat="0" applyFill="0" applyAlignment="0" applyProtection="0">
      <alignment vertical="center"/>
    </xf>
    <xf numFmtId="0" fontId="78" fillId="0" borderId="35" applyNumberFormat="0" applyFill="0" applyAlignment="0" applyProtection="0">
      <alignment vertical="center"/>
    </xf>
    <xf numFmtId="0" fontId="78" fillId="0" borderId="35" applyNumberFormat="0" applyFill="0" applyAlignment="0" applyProtection="0">
      <alignment vertical="center"/>
    </xf>
    <xf numFmtId="0" fontId="78" fillId="0" borderId="35" applyNumberFormat="0" applyFill="0" applyAlignment="0" applyProtection="0">
      <alignment vertical="center"/>
    </xf>
    <xf numFmtId="0" fontId="78" fillId="0" borderId="35" applyNumberFormat="0" applyFill="0" applyAlignment="0" applyProtection="0">
      <alignment vertical="center"/>
    </xf>
    <xf numFmtId="0" fontId="78" fillId="0" borderId="35" applyNumberFormat="0" applyFill="0" applyAlignment="0" applyProtection="0">
      <alignment vertical="center"/>
    </xf>
    <xf numFmtId="0" fontId="78" fillId="0" borderId="35" applyNumberFormat="0" applyFill="0" applyAlignment="0" applyProtection="0">
      <alignment vertical="center"/>
    </xf>
    <xf numFmtId="0" fontId="62" fillId="0" borderId="28" applyNumberFormat="0" applyFill="0" applyAlignment="0" applyProtection="0">
      <alignment vertical="center"/>
    </xf>
    <xf numFmtId="0" fontId="79" fillId="0" borderId="29" applyNumberFormat="0" applyFill="0" applyAlignment="0" applyProtection="0">
      <alignment vertical="center"/>
    </xf>
    <xf numFmtId="0" fontId="79" fillId="0" borderId="29" applyNumberFormat="0" applyFill="0" applyAlignment="0" applyProtection="0">
      <alignment vertical="center"/>
    </xf>
    <xf numFmtId="0" fontId="79" fillId="0" borderId="29" applyNumberFormat="0" applyFill="0" applyAlignment="0" applyProtection="0">
      <alignment vertical="center"/>
    </xf>
    <xf numFmtId="0" fontId="79" fillId="0" borderId="29" applyNumberFormat="0" applyFill="0" applyAlignment="0" applyProtection="0">
      <alignment vertical="center"/>
    </xf>
    <xf numFmtId="0" fontId="79" fillId="0" borderId="29" applyNumberFormat="0" applyFill="0" applyAlignment="0" applyProtection="0">
      <alignment vertical="center"/>
    </xf>
    <xf numFmtId="0" fontId="79" fillId="0" borderId="29" applyNumberFormat="0" applyFill="0" applyAlignment="0" applyProtection="0">
      <alignment vertical="center"/>
    </xf>
    <xf numFmtId="0" fontId="79" fillId="0" borderId="29" applyNumberFormat="0" applyFill="0" applyAlignment="0" applyProtection="0">
      <alignment vertical="center"/>
    </xf>
    <xf numFmtId="0" fontId="63" fillId="0" borderId="29" applyNumberFormat="0" applyFill="0" applyAlignment="0" applyProtection="0">
      <alignment vertical="center"/>
    </xf>
    <xf numFmtId="0" fontId="80" fillId="0" borderId="36" applyNumberFormat="0" applyFill="0" applyAlignment="0" applyProtection="0">
      <alignment vertical="center"/>
    </xf>
    <xf numFmtId="0" fontId="80" fillId="0" borderId="36" applyNumberFormat="0" applyFill="0" applyAlignment="0" applyProtection="0">
      <alignment vertical="center"/>
    </xf>
    <xf numFmtId="0" fontId="80" fillId="0" borderId="36" applyNumberFormat="0" applyFill="0" applyAlignment="0" applyProtection="0">
      <alignment vertical="center"/>
    </xf>
    <xf numFmtId="0" fontId="80" fillId="0" borderId="36" applyNumberFormat="0" applyFill="0" applyAlignment="0" applyProtection="0">
      <alignment vertical="center"/>
    </xf>
    <xf numFmtId="0" fontId="80" fillId="0" borderId="36" applyNumberFormat="0" applyFill="0" applyAlignment="0" applyProtection="0">
      <alignment vertical="center"/>
    </xf>
    <xf numFmtId="0" fontId="80" fillId="0" borderId="36" applyNumberFormat="0" applyFill="0" applyAlignment="0" applyProtection="0">
      <alignment vertical="center"/>
    </xf>
    <xf numFmtId="0" fontId="80" fillId="0" borderId="36" applyNumberFormat="0" applyFill="0" applyAlignment="0" applyProtection="0">
      <alignment vertical="center"/>
    </xf>
    <xf numFmtId="0" fontId="64" fillId="0" borderId="30" applyNumberFormat="0" applyFill="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82" fillId="0" borderId="1">
      <alignment horizontal="distributed" vertical="center" wrapText="1"/>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3" fillId="40" borderId="0" applyNumberFormat="0" applyBorder="0" applyAlignment="0" applyProtection="0">
      <alignment vertical="center"/>
    </xf>
    <xf numFmtId="0" fontId="84" fillId="40" borderId="0" applyNumberFormat="0" applyBorder="0" applyAlignment="0" applyProtection="0">
      <alignment vertical="center"/>
    </xf>
    <xf numFmtId="0" fontId="83" fillId="40" borderId="0" applyNumberFormat="0" applyBorder="0" applyAlignment="0" applyProtection="0">
      <alignment vertical="center"/>
    </xf>
    <xf numFmtId="0" fontId="85" fillId="55" borderId="0" applyNumberFormat="0" applyBorder="0" applyAlignment="0" applyProtection="0"/>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83" fillId="40"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83" fillId="40" borderId="0" applyNumberFormat="0" applyBorder="0" applyAlignment="0" applyProtection="0">
      <alignment vertical="center"/>
    </xf>
    <xf numFmtId="0" fontId="85" fillId="64" borderId="0" applyNumberFormat="0" applyBorder="0" applyAlignment="0" applyProtection="0"/>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84" fillId="40"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5" fillId="64"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5" fillId="64" borderId="0" applyNumberFormat="0" applyBorder="0" applyAlignment="0" applyProtection="0"/>
    <xf numFmtId="0" fontId="85" fillId="64" borderId="0" applyNumberFormat="0" applyBorder="0" applyAlignment="0" applyProtection="0"/>
    <xf numFmtId="0" fontId="85" fillId="64" borderId="0" applyNumberFormat="0" applyBorder="0" applyAlignment="0" applyProtection="0"/>
    <xf numFmtId="0" fontId="86" fillId="38" borderId="0" applyNumberFormat="0" applyBorder="0" applyAlignment="0" applyProtection="0">
      <alignment vertical="center"/>
    </xf>
    <xf numFmtId="0" fontId="86" fillId="38" borderId="0" applyNumberFormat="0" applyBorder="0" applyAlignment="0" applyProtection="0">
      <alignment vertical="center"/>
    </xf>
    <xf numFmtId="0" fontId="86" fillId="38" borderId="0" applyNumberFormat="0" applyBorder="0" applyAlignment="0" applyProtection="0">
      <alignment vertical="center"/>
    </xf>
    <xf numFmtId="0" fontId="86" fillId="38" borderId="0" applyNumberFormat="0" applyBorder="0" applyAlignment="0" applyProtection="0">
      <alignment vertical="center"/>
    </xf>
    <xf numFmtId="0" fontId="86" fillId="38" borderId="0" applyNumberFormat="0" applyBorder="0" applyAlignment="0" applyProtection="0">
      <alignment vertical="center"/>
    </xf>
    <xf numFmtId="0" fontId="86" fillId="38" borderId="0" applyNumberFormat="0" applyBorder="0" applyAlignment="0" applyProtection="0">
      <alignment vertical="center"/>
    </xf>
    <xf numFmtId="0" fontId="86"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5" fillId="64" borderId="0" applyNumberFormat="0" applyBorder="0" applyAlignment="0" applyProtection="0"/>
    <xf numFmtId="0" fontId="83" fillId="38" borderId="0" applyNumberFormat="0" applyBorder="0" applyAlignment="0" applyProtection="0">
      <alignment vertical="center"/>
    </xf>
    <xf numFmtId="0" fontId="83" fillId="38" borderId="0" applyNumberFormat="0" applyBorder="0" applyAlignment="0" applyProtection="0">
      <alignment vertical="center"/>
    </xf>
    <xf numFmtId="0" fontId="83"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5" fillId="64"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85" fillId="64"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5" fillId="64" borderId="0" applyNumberFormat="0" applyBorder="0" applyAlignment="0" applyProtection="0"/>
    <xf numFmtId="0" fontId="85" fillId="64" borderId="0" applyNumberFormat="0" applyBorder="0" applyAlignment="0" applyProtection="0"/>
    <xf numFmtId="0" fontId="85" fillId="64" borderId="0" applyNumberFormat="0" applyBorder="0" applyAlignment="0" applyProtection="0"/>
    <xf numFmtId="0" fontId="85" fillId="64" borderId="0" applyNumberFormat="0" applyBorder="0" applyAlignment="0" applyProtection="0"/>
    <xf numFmtId="0" fontId="85" fillId="64"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85" fillId="64"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85" fillId="64"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5" fillId="64"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85" fillId="64"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85" fillId="64" borderId="0" applyNumberFormat="0" applyBorder="0" applyAlignment="0" applyProtection="0"/>
    <xf numFmtId="0" fontId="85" fillId="64"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6" fillId="38" borderId="0" applyNumberFormat="0" applyBorder="0" applyAlignment="0" applyProtection="0">
      <alignment vertical="center"/>
    </xf>
    <xf numFmtId="0" fontId="86" fillId="38" borderId="0" applyNumberFormat="0" applyBorder="0" applyAlignment="0" applyProtection="0">
      <alignment vertical="center"/>
    </xf>
    <xf numFmtId="0" fontId="86" fillId="38" borderId="0" applyNumberFormat="0" applyBorder="0" applyAlignment="0" applyProtection="0">
      <alignment vertical="center"/>
    </xf>
    <xf numFmtId="0" fontId="86" fillId="38" borderId="0" applyNumberFormat="0" applyBorder="0" applyAlignment="0" applyProtection="0">
      <alignment vertical="center"/>
    </xf>
    <xf numFmtId="0" fontId="86" fillId="38" borderId="0" applyNumberFormat="0" applyBorder="0" applyAlignment="0" applyProtection="0">
      <alignment vertical="center"/>
    </xf>
    <xf numFmtId="0" fontId="86" fillId="38" borderId="0" applyNumberFormat="0" applyBorder="0" applyAlignment="0" applyProtection="0">
      <alignment vertical="center"/>
    </xf>
    <xf numFmtId="0" fontId="85" fillId="64" borderId="0" applyNumberFormat="0" applyBorder="0" applyAlignment="0" applyProtection="0"/>
    <xf numFmtId="0" fontId="50" fillId="38" borderId="0" applyNumberFormat="0" applyBorder="0" applyAlignment="0" applyProtection="0">
      <alignment vertical="center"/>
    </xf>
    <xf numFmtId="0" fontId="85" fillId="64" borderId="0" applyNumberFormat="0" applyBorder="0" applyAlignment="0" applyProtection="0"/>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5" fillId="64" borderId="0" applyNumberFormat="0" applyBorder="0" applyAlignment="0" applyProtection="0"/>
    <xf numFmtId="0" fontId="86"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3" fillId="38" borderId="0" applyNumberFormat="0" applyBorder="0" applyAlignment="0" applyProtection="0">
      <alignment vertical="center"/>
    </xf>
    <xf numFmtId="0" fontId="50" fillId="38" borderId="0" applyNumberFormat="0" applyBorder="0" applyAlignment="0" applyProtection="0">
      <alignment vertical="center"/>
    </xf>
    <xf numFmtId="0" fontId="86" fillId="38" borderId="0" applyNumberFormat="0" applyBorder="0" applyAlignment="0" applyProtection="0">
      <alignment vertical="center"/>
    </xf>
    <xf numFmtId="0" fontId="50" fillId="38" borderId="0" applyNumberFormat="0" applyBorder="0" applyAlignment="0" applyProtection="0">
      <alignment vertical="center"/>
    </xf>
    <xf numFmtId="0" fontId="85" fillId="64" borderId="0" applyNumberFormat="0" applyBorder="0" applyAlignment="0" applyProtection="0"/>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6"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38" borderId="0" applyNumberFormat="0" applyBorder="0" applyAlignment="0" applyProtection="0">
      <alignment vertical="center"/>
    </xf>
    <xf numFmtId="0" fontId="83" fillId="40"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5" fillId="64" borderId="0" applyNumberFormat="0" applyBorder="0" applyAlignment="0" applyProtection="0"/>
    <xf numFmtId="0" fontId="50" fillId="40"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5" fillId="64" borderId="0" applyNumberFormat="0" applyBorder="0" applyAlignment="0" applyProtection="0"/>
    <xf numFmtId="0" fontId="84" fillId="38" borderId="0" applyNumberFormat="0" applyBorder="0" applyAlignment="0" applyProtection="0">
      <alignment vertical="center"/>
    </xf>
    <xf numFmtId="0" fontId="83" fillId="38" borderId="0" applyNumberFormat="0" applyBorder="0" applyAlignment="0" applyProtection="0">
      <alignment vertical="center"/>
    </xf>
    <xf numFmtId="0" fontId="50" fillId="38" borderId="0" applyNumberFormat="0" applyBorder="0" applyAlignment="0" applyProtection="0">
      <alignment vertical="center"/>
    </xf>
    <xf numFmtId="0" fontId="85" fillId="64" borderId="0" applyNumberFormat="0" applyBorder="0" applyAlignment="0" applyProtection="0"/>
    <xf numFmtId="0" fontId="86" fillId="38" borderId="0" applyNumberFormat="0" applyBorder="0" applyAlignment="0" applyProtection="0">
      <alignment vertical="center"/>
    </xf>
    <xf numFmtId="0" fontId="50" fillId="38" borderId="0" applyNumberFormat="0" applyBorder="0" applyAlignment="0" applyProtection="0">
      <alignment vertical="center"/>
    </xf>
    <xf numFmtId="0" fontId="85" fillId="64" borderId="0" applyNumberFormat="0" applyBorder="0" applyAlignment="0" applyProtection="0"/>
    <xf numFmtId="0" fontId="50" fillId="38" borderId="0" applyNumberFormat="0" applyBorder="0" applyAlignment="0" applyProtection="0">
      <alignment vertical="center"/>
    </xf>
    <xf numFmtId="0" fontId="86" fillId="38" borderId="0" applyNumberFormat="0" applyBorder="0" applyAlignment="0" applyProtection="0">
      <alignment vertical="center"/>
    </xf>
    <xf numFmtId="0" fontId="50" fillId="38" borderId="0" applyNumberFormat="0" applyBorder="0" applyAlignment="0" applyProtection="0">
      <alignment vertical="center"/>
    </xf>
    <xf numFmtId="0" fontId="85" fillId="64"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3" fillId="38" borderId="0" applyNumberFormat="0" applyBorder="0" applyAlignment="0" applyProtection="0">
      <alignment vertical="center"/>
    </xf>
    <xf numFmtId="0" fontId="83" fillId="40" borderId="0" applyNumberFormat="0" applyBorder="0" applyAlignment="0" applyProtection="0">
      <alignment vertical="center"/>
    </xf>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6"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6"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8" fillId="38" borderId="0" applyNumberFormat="0" applyBorder="0" applyAlignment="0" applyProtection="0">
      <alignment vertical="center"/>
    </xf>
    <xf numFmtId="0" fontId="84" fillId="40" borderId="0" applyNumberFormat="0" applyBorder="0" applyAlignment="0" applyProtection="0">
      <alignment vertical="center"/>
    </xf>
    <xf numFmtId="0" fontId="88"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6"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5" fillId="64" borderId="0" applyNumberFormat="0" applyBorder="0" applyAlignment="0" applyProtection="0"/>
    <xf numFmtId="0" fontId="86" fillId="38" borderId="0" applyNumberFormat="0" applyBorder="0" applyAlignment="0" applyProtection="0">
      <alignment vertical="center"/>
    </xf>
    <xf numFmtId="0" fontId="86" fillId="38" borderId="0" applyNumberFormat="0" applyBorder="0" applyAlignment="0" applyProtection="0">
      <alignment vertical="center"/>
    </xf>
    <xf numFmtId="0" fontId="88" fillId="38" borderId="0" applyNumberFormat="0" applyBorder="0" applyAlignment="0" applyProtection="0">
      <alignment vertical="center"/>
    </xf>
    <xf numFmtId="0" fontId="88"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5" fillId="64"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88"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6"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6" fillId="38" borderId="0" applyNumberFormat="0" applyBorder="0" applyAlignment="0" applyProtection="0">
      <alignment vertical="center"/>
    </xf>
    <xf numFmtId="0" fontId="50" fillId="38" borderId="0" applyNumberFormat="0" applyBorder="0" applyAlignment="0" applyProtection="0">
      <alignment vertical="center"/>
    </xf>
    <xf numFmtId="0" fontId="86" fillId="38" borderId="0" applyNumberFormat="0" applyBorder="0" applyAlignment="0" applyProtection="0">
      <alignment vertical="center"/>
    </xf>
    <xf numFmtId="0" fontId="50" fillId="38" borderId="0" applyNumberFormat="0" applyBorder="0" applyAlignment="0" applyProtection="0">
      <alignment vertical="center"/>
    </xf>
    <xf numFmtId="0" fontId="85" fillId="64"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85" fillId="38" borderId="0" applyNumberFormat="0" applyBorder="0" applyAlignment="0" applyProtection="0"/>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6"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8"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86" fillId="38" borderId="0" applyNumberFormat="0" applyBorder="0" applyAlignment="0" applyProtection="0">
      <alignment vertical="center"/>
    </xf>
    <xf numFmtId="0" fontId="50" fillId="38" borderId="0" applyNumberFormat="0" applyBorder="0" applyAlignment="0" applyProtection="0">
      <alignment vertical="center"/>
    </xf>
    <xf numFmtId="0" fontId="88"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176" fontId="44" fillId="0" borderId="0">
      <protection locked="0"/>
    </xf>
    <xf numFmtId="0" fontId="0" fillId="0" borderId="0">
      <alignment vertical="center"/>
    </xf>
    <xf numFmtId="0" fontId="89"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46" fillId="0" borderId="0">
      <alignment vertical="center"/>
    </xf>
    <xf numFmtId="0" fontId="0" fillId="0" borderId="0"/>
    <xf numFmtId="0" fontId="0" fillId="0" borderId="0">
      <alignment vertical="center"/>
    </xf>
    <xf numFmtId="0" fontId="89" fillId="0" borderId="0"/>
    <xf numFmtId="0" fontId="0" fillId="0" borderId="0">
      <alignment vertical="center"/>
    </xf>
    <xf numFmtId="0" fontId="0" fillId="0" borderId="0">
      <alignment vertical="center"/>
    </xf>
    <xf numFmtId="0" fontId="0" fillId="0" borderId="0"/>
    <xf numFmtId="0" fontId="0" fillId="0" borderId="0"/>
    <xf numFmtId="0" fontId="8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0">
      <alignment vertical="center"/>
    </xf>
    <xf numFmtId="0" fontId="46" fillId="0" borderId="0"/>
    <xf numFmtId="0" fontId="4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0">
      <alignment vertical="center"/>
    </xf>
    <xf numFmtId="0" fontId="0" fillId="0" borderId="0"/>
    <xf numFmtId="0" fontId="0" fillId="0" borderId="0">
      <alignment vertical="center"/>
    </xf>
    <xf numFmtId="0" fontId="0" fillId="0" borderId="0"/>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xf numFmtId="0" fontId="0" fillId="0" borderId="0"/>
    <xf numFmtId="0" fontId="46" fillId="0" borderId="0"/>
    <xf numFmtId="176" fontId="45" fillId="0" borderId="0">
      <protection locked="0"/>
    </xf>
    <xf numFmtId="176" fontId="45" fillId="0" borderId="0">
      <protection locked="0"/>
    </xf>
    <xf numFmtId="0" fontId="90" fillId="0" borderId="0"/>
    <xf numFmtId="0" fontId="7" fillId="0" borderId="0">
      <alignment vertical="center"/>
    </xf>
    <xf numFmtId="0" fontId="46" fillId="0" borderId="0">
      <alignment vertical="center"/>
    </xf>
    <xf numFmtId="0" fontId="0" fillId="0" borderId="0">
      <alignment vertical="center"/>
    </xf>
    <xf numFmtId="0" fontId="0" fillId="0" borderId="0"/>
    <xf numFmtId="0" fontId="0" fillId="0" borderId="0">
      <alignment vertical="center"/>
    </xf>
    <xf numFmtId="0" fontId="0" fillId="0" borderId="0"/>
    <xf numFmtId="0" fontId="46"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46" fillId="0" borderId="0">
      <alignment vertical="center"/>
    </xf>
    <xf numFmtId="0" fontId="0" fillId="0" borderId="0">
      <alignment vertical="center"/>
    </xf>
    <xf numFmtId="0" fontId="91" fillId="0" borderId="0"/>
    <xf numFmtId="0" fontId="91" fillId="0" borderId="0"/>
    <xf numFmtId="0" fontId="46" fillId="0" borderId="0">
      <alignment vertical="center"/>
    </xf>
    <xf numFmtId="0" fontId="0" fillId="0" borderId="0"/>
    <xf numFmtId="0" fontId="0" fillId="0" borderId="0">
      <alignment vertical="center"/>
    </xf>
    <xf numFmtId="0" fontId="46" fillId="0" borderId="0">
      <alignment vertical="center"/>
    </xf>
    <xf numFmtId="0" fontId="0" fillId="0" borderId="0"/>
    <xf numFmtId="0" fontId="0" fillId="0" borderId="0"/>
    <xf numFmtId="0" fontId="0" fillId="0" borderId="0"/>
    <xf numFmtId="0" fontId="46"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0"/>
    <xf numFmtId="0" fontId="46"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92" fillId="0" borderId="0" applyNumberFormat="0" applyFill="0" applyBorder="0" applyAlignment="0" applyProtection="0">
      <alignment vertical="top"/>
      <protection locked="0"/>
    </xf>
    <xf numFmtId="0" fontId="0" fillId="0" borderId="0" applyNumberFormat="0" applyFill="0" applyBorder="0" applyAlignment="0" applyProtection="0"/>
    <xf numFmtId="9" fontId="93" fillId="0" borderId="0" applyFont="0" applyFill="0" applyBorder="0" applyAlignment="0" applyProtection="0"/>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4" fillId="36" borderId="0" applyNumberFormat="0" applyBorder="0" applyAlignment="0" applyProtection="0">
      <alignment vertical="center"/>
    </xf>
    <xf numFmtId="0" fontId="95" fillId="36" borderId="0" applyNumberFormat="0" applyBorder="0" applyAlignment="0" applyProtection="0">
      <alignment vertical="center"/>
    </xf>
    <xf numFmtId="0" fontId="94" fillId="36" borderId="0" applyNumberFormat="0" applyBorder="0" applyAlignment="0" applyProtection="0">
      <alignment vertical="center"/>
    </xf>
    <xf numFmtId="0" fontId="94" fillId="58" borderId="0" applyNumberFormat="0" applyBorder="0" applyAlignment="0" applyProtection="0"/>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94" fillId="36"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94" fillId="36" borderId="0" applyNumberFormat="0" applyBorder="0" applyAlignment="0" applyProtection="0">
      <alignment vertical="center"/>
    </xf>
    <xf numFmtId="0" fontId="94" fillId="58" borderId="0" applyNumberFormat="0" applyBorder="0" applyAlignment="0" applyProtection="0"/>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95" fillId="36"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4" fillId="58"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4" fillId="58" borderId="0" applyNumberFormat="0" applyBorder="0" applyAlignment="0" applyProtection="0"/>
    <xf numFmtId="0" fontId="94" fillId="58" borderId="0" applyNumberFormat="0" applyBorder="0" applyAlignment="0" applyProtection="0"/>
    <xf numFmtId="0" fontId="94" fillId="58" borderId="0" applyNumberFormat="0" applyBorder="0" applyAlignment="0" applyProtection="0"/>
    <xf numFmtId="0" fontId="96" fillId="39" borderId="0" applyNumberFormat="0" applyBorder="0" applyAlignment="0" applyProtection="0">
      <alignment vertical="center"/>
    </xf>
    <xf numFmtId="0" fontId="96" fillId="39" borderId="0" applyNumberFormat="0" applyBorder="0" applyAlignment="0" applyProtection="0">
      <alignment vertical="center"/>
    </xf>
    <xf numFmtId="0" fontId="96" fillId="39" borderId="0" applyNumberFormat="0" applyBorder="0" applyAlignment="0" applyProtection="0">
      <alignment vertical="center"/>
    </xf>
    <xf numFmtId="0" fontId="96" fillId="39" borderId="0" applyNumberFormat="0" applyBorder="0" applyAlignment="0" applyProtection="0">
      <alignment vertical="center"/>
    </xf>
    <xf numFmtId="0" fontId="96" fillId="39" borderId="0" applyNumberFormat="0" applyBorder="0" applyAlignment="0" applyProtection="0">
      <alignment vertical="center"/>
    </xf>
    <xf numFmtId="0" fontId="96" fillId="39" borderId="0" applyNumberFormat="0" applyBorder="0" applyAlignment="0" applyProtection="0">
      <alignment vertical="center"/>
    </xf>
    <xf numFmtId="0" fontId="96"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4" fillId="58" borderId="0" applyNumberFormat="0" applyBorder="0" applyAlignment="0" applyProtection="0"/>
    <xf numFmtId="0" fontId="94" fillId="39" borderId="0" applyNumberFormat="0" applyBorder="0" applyAlignment="0" applyProtection="0">
      <alignment vertical="center"/>
    </xf>
    <xf numFmtId="0" fontId="94" fillId="39" borderId="0" applyNumberFormat="0" applyBorder="0" applyAlignment="0" applyProtection="0">
      <alignment vertical="center"/>
    </xf>
    <xf numFmtId="0" fontId="94"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4" fillId="58"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58"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4" fillId="58" borderId="0" applyNumberFormat="0" applyBorder="0" applyAlignment="0" applyProtection="0"/>
    <xf numFmtId="0" fontId="94" fillId="58" borderId="0" applyNumberFormat="0" applyBorder="0" applyAlignment="0" applyProtection="0"/>
    <xf numFmtId="0" fontId="94" fillId="58" borderId="0" applyNumberFormat="0" applyBorder="0" applyAlignment="0" applyProtection="0"/>
    <xf numFmtId="0" fontId="94" fillId="58" borderId="0" applyNumberFormat="0" applyBorder="0" applyAlignment="0" applyProtection="0"/>
    <xf numFmtId="0" fontId="94" fillId="58"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58"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58"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4" fillId="58"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58"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58" borderId="0" applyNumberFormat="0" applyBorder="0" applyAlignment="0" applyProtection="0"/>
    <xf numFmtId="0" fontId="94" fillId="58"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6" fillId="39" borderId="0" applyNumberFormat="0" applyBorder="0" applyAlignment="0" applyProtection="0">
      <alignment vertical="center"/>
    </xf>
    <xf numFmtId="0" fontId="96" fillId="39" borderId="0" applyNumberFormat="0" applyBorder="0" applyAlignment="0" applyProtection="0">
      <alignment vertical="center"/>
    </xf>
    <xf numFmtId="0" fontId="96" fillId="39" borderId="0" applyNumberFormat="0" applyBorder="0" applyAlignment="0" applyProtection="0">
      <alignment vertical="center"/>
    </xf>
    <xf numFmtId="0" fontId="96" fillId="39" borderId="0" applyNumberFormat="0" applyBorder="0" applyAlignment="0" applyProtection="0">
      <alignment vertical="center"/>
    </xf>
    <xf numFmtId="0" fontId="96" fillId="39" borderId="0" applyNumberFormat="0" applyBorder="0" applyAlignment="0" applyProtection="0">
      <alignment vertical="center"/>
    </xf>
    <xf numFmtId="0" fontId="96" fillId="39" borderId="0" applyNumberFormat="0" applyBorder="0" applyAlignment="0" applyProtection="0">
      <alignment vertical="center"/>
    </xf>
    <xf numFmtId="0" fontId="94" fillId="58" borderId="0" applyNumberFormat="0" applyBorder="0" applyAlignment="0" applyProtection="0"/>
    <xf numFmtId="0" fontId="59" fillId="39" borderId="0" applyNumberFormat="0" applyBorder="0" applyAlignment="0" applyProtection="0">
      <alignment vertical="center"/>
    </xf>
    <xf numFmtId="0" fontId="94" fillId="58" borderId="0" applyNumberFormat="0" applyBorder="0" applyAlignment="0" applyProtection="0"/>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4" fillId="58" borderId="0" applyNumberFormat="0" applyBorder="0" applyAlignment="0" applyProtection="0"/>
    <xf numFmtId="0" fontId="96"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4" fillId="39" borderId="0" applyNumberFormat="0" applyBorder="0" applyAlignment="0" applyProtection="0">
      <alignment vertical="center"/>
    </xf>
    <xf numFmtId="0" fontId="59" fillId="39" borderId="0" applyNumberFormat="0" applyBorder="0" applyAlignment="0" applyProtection="0">
      <alignment vertical="center"/>
    </xf>
    <xf numFmtId="0" fontId="96" fillId="39" borderId="0" applyNumberFormat="0" applyBorder="0" applyAlignment="0" applyProtection="0">
      <alignment vertical="center"/>
    </xf>
    <xf numFmtId="0" fontId="59" fillId="39" borderId="0" applyNumberFormat="0" applyBorder="0" applyAlignment="0" applyProtection="0">
      <alignment vertical="center"/>
    </xf>
    <xf numFmtId="0" fontId="94" fillId="58" borderId="0" applyNumberFormat="0" applyBorder="0" applyAlignment="0" applyProtection="0"/>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6"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9" borderId="0" applyNumberFormat="0" applyBorder="0" applyAlignment="0" applyProtection="0">
      <alignment vertical="center"/>
    </xf>
    <xf numFmtId="0" fontId="94" fillId="36"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4" fillId="58" borderId="0" applyNumberFormat="0" applyBorder="0" applyAlignment="0" applyProtection="0"/>
    <xf numFmtId="0" fontId="59" fillId="36"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4" fillId="58" borderId="0" applyNumberFormat="0" applyBorder="0" applyAlignment="0" applyProtection="0"/>
    <xf numFmtId="0" fontId="95" fillId="39" borderId="0" applyNumberFormat="0" applyBorder="0" applyAlignment="0" applyProtection="0">
      <alignment vertical="center"/>
    </xf>
    <xf numFmtId="0" fontId="94" fillId="39" borderId="0" applyNumberFormat="0" applyBorder="0" applyAlignment="0" applyProtection="0">
      <alignment vertical="center"/>
    </xf>
    <xf numFmtId="0" fontId="59" fillId="39" borderId="0" applyNumberFormat="0" applyBorder="0" applyAlignment="0" applyProtection="0">
      <alignment vertical="center"/>
    </xf>
    <xf numFmtId="0" fontId="94" fillId="58" borderId="0" applyNumberFormat="0" applyBorder="0" applyAlignment="0" applyProtection="0"/>
    <xf numFmtId="0" fontId="96" fillId="39" borderId="0" applyNumberFormat="0" applyBorder="0" applyAlignment="0" applyProtection="0">
      <alignment vertical="center"/>
    </xf>
    <xf numFmtId="0" fontId="59" fillId="39" borderId="0" applyNumberFormat="0" applyBorder="0" applyAlignment="0" applyProtection="0">
      <alignment vertical="center"/>
    </xf>
    <xf numFmtId="0" fontId="94" fillId="58" borderId="0" applyNumberFormat="0" applyBorder="0" applyAlignment="0" applyProtection="0"/>
    <xf numFmtId="0" fontId="59" fillId="39" borderId="0" applyNumberFormat="0" applyBorder="0" applyAlignment="0" applyProtection="0">
      <alignment vertical="center"/>
    </xf>
    <xf numFmtId="0" fontId="96" fillId="39" borderId="0" applyNumberFormat="0" applyBorder="0" applyAlignment="0" applyProtection="0">
      <alignment vertical="center"/>
    </xf>
    <xf numFmtId="0" fontId="59" fillId="39" borderId="0" applyNumberFormat="0" applyBorder="0" applyAlignment="0" applyProtection="0">
      <alignment vertical="center"/>
    </xf>
    <xf numFmtId="0" fontId="94" fillId="58"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4" fillId="39" borderId="0" applyNumberFormat="0" applyBorder="0" applyAlignment="0" applyProtection="0">
      <alignment vertical="center"/>
    </xf>
    <xf numFmtId="0" fontId="94" fillId="36" borderId="0" applyNumberFormat="0" applyBorder="0" applyAlignment="0" applyProtection="0">
      <alignment vertical="center"/>
    </xf>
    <xf numFmtId="0" fontId="97" fillId="39" borderId="0" applyNumberFormat="0" applyBorder="0" applyAlignment="0" applyProtection="0">
      <alignment vertical="center"/>
    </xf>
    <xf numFmtId="0" fontId="97" fillId="39" borderId="0" applyNumberFormat="0" applyBorder="0" applyAlignment="0" applyProtection="0">
      <alignment vertical="center"/>
    </xf>
    <xf numFmtId="0" fontId="97" fillId="39" borderId="0" applyNumberFormat="0" applyBorder="0" applyAlignment="0" applyProtection="0">
      <alignment vertical="center"/>
    </xf>
    <xf numFmtId="0" fontId="97" fillId="39" borderId="0" applyNumberFormat="0" applyBorder="0" applyAlignment="0" applyProtection="0">
      <alignment vertical="center"/>
    </xf>
    <xf numFmtId="0" fontId="97" fillId="39" borderId="0" applyNumberFormat="0" applyBorder="0" applyAlignment="0" applyProtection="0">
      <alignment vertical="center"/>
    </xf>
    <xf numFmtId="0" fontId="97" fillId="39" borderId="0" applyNumberFormat="0" applyBorder="0" applyAlignment="0" applyProtection="0">
      <alignment vertical="center"/>
    </xf>
    <xf numFmtId="0" fontId="97" fillId="39" borderId="0" applyNumberFormat="0" applyBorder="0" applyAlignment="0" applyProtection="0">
      <alignment vertical="center"/>
    </xf>
    <xf numFmtId="0" fontId="97"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6"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6"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8" fillId="39" borderId="0" applyNumberFormat="0" applyBorder="0" applyAlignment="0" applyProtection="0">
      <alignment vertical="center"/>
    </xf>
    <xf numFmtId="0" fontId="95" fillId="36" borderId="0" applyNumberFormat="0" applyBorder="0" applyAlignment="0" applyProtection="0">
      <alignment vertical="center"/>
    </xf>
    <xf numFmtId="0" fontId="98"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6"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4" fillId="58" borderId="0" applyNumberFormat="0" applyBorder="0" applyAlignment="0" applyProtection="0"/>
    <xf numFmtId="0" fontId="96" fillId="39" borderId="0" applyNumberFormat="0" applyBorder="0" applyAlignment="0" applyProtection="0">
      <alignment vertical="center"/>
    </xf>
    <xf numFmtId="0" fontId="96" fillId="39" borderId="0" applyNumberFormat="0" applyBorder="0" applyAlignment="0" applyProtection="0">
      <alignment vertical="center"/>
    </xf>
    <xf numFmtId="0" fontId="98" fillId="39" borderId="0" applyNumberFormat="0" applyBorder="0" applyAlignment="0" applyProtection="0">
      <alignment vertical="center"/>
    </xf>
    <xf numFmtId="0" fontId="98"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4" fillId="58"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8"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6" borderId="0" applyNumberFormat="0" applyBorder="0" applyAlignment="0" applyProtection="0">
      <alignment vertical="center"/>
    </xf>
    <xf numFmtId="0" fontId="59" fillId="36"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6"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6" fillId="39" borderId="0" applyNumberFormat="0" applyBorder="0" applyAlignment="0" applyProtection="0">
      <alignment vertical="center"/>
    </xf>
    <xf numFmtId="0" fontId="59" fillId="39" borderId="0" applyNumberFormat="0" applyBorder="0" applyAlignment="0" applyProtection="0">
      <alignment vertical="center"/>
    </xf>
    <xf numFmtId="0" fontId="96" fillId="39" borderId="0" applyNumberFormat="0" applyBorder="0" applyAlignment="0" applyProtection="0">
      <alignment vertical="center"/>
    </xf>
    <xf numFmtId="0" fontId="59" fillId="39" borderId="0" applyNumberFormat="0" applyBorder="0" applyAlignment="0" applyProtection="0">
      <alignment vertical="center"/>
    </xf>
    <xf numFmtId="0" fontId="94" fillId="58"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6"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8"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6" fillId="39" borderId="0" applyNumberFormat="0" applyBorder="0" applyAlignment="0" applyProtection="0">
      <alignment vertical="center"/>
    </xf>
    <xf numFmtId="0" fontId="59" fillId="39" borderId="0" applyNumberFormat="0" applyBorder="0" applyAlignment="0" applyProtection="0">
      <alignment vertical="center"/>
    </xf>
    <xf numFmtId="0" fontId="98"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00" fillId="0" borderId="37" applyNumberFormat="0" applyFill="0" applyAlignment="0" applyProtection="0">
      <alignment vertical="center"/>
    </xf>
    <xf numFmtId="0" fontId="100" fillId="0" borderId="37" applyNumberFormat="0" applyFill="0" applyAlignment="0" applyProtection="0">
      <alignment vertical="center"/>
    </xf>
    <xf numFmtId="0" fontId="100" fillId="0" borderId="37" applyNumberFormat="0" applyFill="0" applyAlignment="0" applyProtection="0">
      <alignment vertical="center"/>
    </xf>
    <xf numFmtId="0" fontId="100" fillId="0" borderId="37" applyNumberFormat="0" applyFill="0" applyAlignment="0" applyProtection="0">
      <alignment vertical="center"/>
    </xf>
    <xf numFmtId="0" fontId="100" fillId="0" borderId="37" applyNumberFormat="0" applyFill="0" applyAlignment="0" applyProtection="0">
      <alignment vertical="center"/>
    </xf>
    <xf numFmtId="0" fontId="100" fillId="0" borderId="37" applyNumberFormat="0" applyFill="0" applyAlignment="0" applyProtection="0">
      <alignment vertical="center"/>
    </xf>
    <xf numFmtId="0" fontId="100" fillId="0" borderId="37" applyNumberFormat="0" applyFill="0" applyAlignment="0" applyProtection="0">
      <alignment vertical="center"/>
    </xf>
    <xf numFmtId="0" fontId="100" fillId="0" borderId="37" applyNumberFormat="0" applyFill="0" applyAlignment="0" applyProtection="0">
      <alignment vertical="center"/>
    </xf>
    <xf numFmtId="0" fontId="100" fillId="0" borderId="38" applyNumberFormat="0" applyFill="0" applyAlignment="0" applyProtection="0">
      <alignment vertical="center"/>
    </xf>
    <xf numFmtId="176" fontId="44" fillId="0" borderId="0">
      <protection locked="0"/>
    </xf>
    <xf numFmtId="176" fontId="39" fillId="0" borderId="0">
      <protection locked="0"/>
    </xf>
    <xf numFmtId="184" fontId="77" fillId="0" borderId="0" applyFont="0" applyFill="0" applyBorder="0" applyAlignment="0" applyProtection="0"/>
    <xf numFmtId="176" fontId="44" fillId="0" borderId="0">
      <protection locked="0"/>
    </xf>
    <xf numFmtId="0" fontId="52" fillId="41" borderId="23" applyNumberFormat="0" applyAlignment="0" applyProtection="0">
      <alignment vertical="center"/>
    </xf>
    <xf numFmtId="0" fontId="52" fillId="41" borderId="23" applyNumberFormat="0" applyAlignment="0" applyProtection="0">
      <alignment vertical="center"/>
    </xf>
    <xf numFmtId="0" fontId="52" fillId="41" borderId="23" applyNumberFormat="0" applyAlignment="0" applyProtection="0">
      <alignment vertical="center"/>
    </xf>
    <xf numFmtId="0" fontId="52" fillId="41" borderId="23" applyNumberFormat="0" applyAlignment="0" applyProtection="0">
      <alignment vertical="center"/>
    </xf>
    <xf numFmtId="0" fontId="52" fillId="41" borderId="23" applyNumberFormat="0" applyAlignment="0" applyProtection="0">
      <alignment vertical="center"/>
    </xf>
    <xf numFmtId="0" fontId="52" fillId="41" borderId="23" applyNumberFormat="0" applyAlignment="0" applyProtection="0">
      <alignment vertical="center"/>
    </xf>
    <xf numFmtId="0" fontId="52" fillId="41" borderId="23" applyNumberFormat="0" applyAlignment="0" applyProtection="0">
      <alignment vertical="center"/>
    </xf>
    <xf numFmtId="0" fontId="52" fillId="41" borderId="23" applyNumberFormat="0" applyAlignment="0" applyProtection="0">
      <alignment vertical="center"/>
    </xf>
    <xf numFmtId="0" fontId="52" fillId="2" borderId="23" applyNumberFormat="0" applyAlignment="0" applyProtection="0">
      <alignment vertical="center"/>
    </xf>
    <xf numFmtId="0" fontId="101" fillId="63" borderId="24" applyNumberFormat="0" applyAlignment="0" applyProtection="0">
      <alignment vertical="center"/>
    </xf>
    <xf numFmtId="0" fontId="101" fillId="63" borderId="24" applyNumberFormat="0" applyAlignment="0" applyProtection="0">
      <alignment vertical="center"/>
    </xf>
    <xf numFmtId="0" fontId="101" fillId="63" borderId="24" applyNumberFormat="0" applyAlignment="0" applyProtection="0">
      <alignment vertical="center"/>
    </xf>
    <xf numFmtId="0" fontId="101" fillId="63" borderId="24" applyNumberFormat="0" applyAlignment="0" applyProtection="0">
      <alignment vertical="center"/>
    </xf>
    <xf numFmtId="0" fontId="101" fillId="63" borderId="24" applyNumberFormat="0" applyAlignment="0" applyProtection="0">
      <alignment vertical="center"/>
    </xf>
    <xf numFmtId="0" fontId="101" fillId="63" borderId="24" applyNumberFormat="0" applyAlignment="0" applyProtection="0">
      <alignment vertical="center"/>
    </xf>
    <xf numFmtId="0" fontId="101" fillId="63" borderId="24" applyNumberFormat="0" applyAlignment="0" applyProtection="0">
      <alignment vertical="center"/>
    </xf>
    <xf numFmtId="0" fontId="101" fillId="63" borderId="24" applyNumberFormat="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67" fillId="0" borderId="31" applyNumberFormat="0" applyFill="0" applyAlignment="0" applyProtection="0">
      <alignment vertical="center"/>
    </xf>
    <xf numFmtId="0" fontId="67" fillId="0" borderId="31" applyNumberFormat="0" applyFill="0" applyAlignment="0" applyProtection="0">
      <alignment vertical="center"/>
    </xf>
    <xf numFmtId="0" fontId="67" fillId="0" borderId="31" applyNumberFormat="0" applyFill="0" applyAlignment="0" applyProtection="0">
      <alignment vertical="center"/>
    </xf>
    <xf numFmtId="0" fontId="67" fillId="0" borderId="31" applyNumberFormat="0" applyFill="0" applyAlignment="0" applyProtection="0">
      <alignment vertical="center"/>
    </xf>
    <xf numFmtId="0" fontId="67" fillId="0" borderId="31" applyNumberFormat="0" applyFill="0" applyAlignment="0" applyProtection="0">
      <alignment vertical="center"/>
    </xf>
    <xf numFmtId="0" fontId="67" fillId="0" borderId="31" applyNumberFormat="0" applyFill="0" applyAlignment="0" applyProtection="0">
      <alignment vertical="center"/>
    </xf>
    <xf numFmtId="0" fontId="67" fillId="0" borderId="31" applyNumberFormat="0" applyFill="0" applyAlignment="0" applyProtection="0">
      <alignment vertical="center"/>
    </xf>
    <xf numFmtId="185" fontId="42" fillId="0" borderId="0" applyFont="0" applyFill="0" applyBorder="0" applyAlignment="0" applyProtection="0"/>
    <xf numFmtId="186" fontId="42" fillId="0" borderId="0" applyFont="0" applyFill="0" applyBorder="0" applyAlignment="0" applyProtection="0"/>
    <xf numFmtId="187" fontId="42" fillId="0" borderId="0" applyFont="0" applyFill="0" applyBorder="0" applyAlignment="0" applyProtection="0"/>
    <xf numFmtId="188" fontId="42" fillId="0" borderId="0" applyFont="0" applyFill="0" applyBorder="0" applyAlignment="0" applyProtection="0"/>
    <xf numFmtId="176" fontId="45" fillId="0" borderId="0">
      <protection locked="0"/>
    </xf>
    <xf numFmtId="176" fontId="40" fillId="0" borderId="0">
      <protection locked="0"/>
    </xf>
    <xf numFmtId="176" fontId="39" fillId="0" borderId="0">
      <protection locked="0"/>
    </xf>
    <xf numFmtId="176" fontId="39" fillId="0" borderId="0">
      <protection locked="0"/>
    </xf>
    <xf numFmtId="176" fontId="39" fillId="0" borderId="0">
      <protection locked="0"/>
    </xf>
    <xf numFmtId="176" fontId="39" fillId="0" borderId="0">
      <protection locked="0"/>
    </xf>
    <xf numFmtId="176" fontId="39" fillId="0" borderId="0">
      <protection locked="0"/>
    </xf>
    <xf numFmtId="176" fontId="45" fillId="0" borderId="0">
      <protection locked="0"/>
    </xf>
    <xf numFmtId="176" fontId="45" fillId="0" borderId="0">
      <protection locked="0"/>
    </xf>
    <xf numFmtId="43" fontId="54" fillId="0" borderId="0" applyFont="0" applyFill="0" applyBorder="0" applyAlignment="0" applyProtection="0"/>
    <xf numFmtId="176" fontId="44" fillId="0" borderId="0">
      <protection locked="0"/>
    </xf>
    <xf numFmtId="176" fontId="40" fillId="0" borderId="0">
      <protection locked="0"/>
    </xf>
    <xf numFmtId="176" fontId="44" fillId="0" borderId="0">
      <protection locked="0"/>
    </xf>
    <xf numFmtId="0" fontId="42" fillId="0" borderId="0" applyFont="0" applyFill="0" applyBorder="0" applyAlignment="0" applyProtection="0"/>
    <xf numFmtId="176" fontId="44" fillId="0" borderId="0">
      <protection locked="0"/>
    </xf>
    <xf numFmtId="43" fontId="0" fillId="0" borderId="0" applyFont="0" applyFill="0" applyBorder="0" applyAlignment="0" applyProtection="0"/>
    <xf numFmtId="43" fontId="46"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189" fontId="0" fillId="0" borderId="0" applyFont="0" applyFill="0" applyBorder="0" applyAlignment="0" applyProtection="0">
      <alignment vertical="center"/>
    </xf>
    <xf numFmtId="189" fontId="0" fillId="0" borderId="0" applyFont="0" applyFill="0" applyBorder="0" applyAlignment="0" applyProtection="0">
      <alignment vertical="center"/>
    </xf>
    <xf numFmtId="41" fontId="0" fillId="0" borderId="0" applyFont="0" applyFill="0" applyBorder="0" applyAlignment="0" applyProtection="0"/>
    <xf numFmtId="190" fontId="77" fillId="0" borderId="0" applyFont="0" applyFill="0" applyBorder="0" applyAlignment="0" applyProtection="0"/>
    <xf numFmtId="43" fontId="0" fillId="0" borderId="0" applyFont="0" applyFill="0" applyBorder="0" applyAlignment="0" applyProtection="0"/>
    <xf numFmtId="0" fontId="93" fillId="0" borderId="0"/>
    <xf numFmtId="0" fontId="12" fillId="65"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48" fillId="68" borderId="0" applyNumberFormat="0" applyBorder="0" applyAlignment="0" applyProtection="0">
      <alignment vertical="center"/>
    </xf>
    <xf numFmtId="0" fontId="48" fillId="68" borderId="0" applyNumberFormat="0" applyBorder="0" applyAlignment="0" applyProtection="0">
      <alignment vertical="center"/>
    </xf>
    <xf numFmtId="0" fontId="48" fillId="68" borderId="0" applyNumberFormat="0" applyBorder="0" applyAlignment="0" applyProtection="0">
      <alignment vertical="center"/>
    </xf>
    <xf numFmtId="0" fontId="48" fillId="68" borderId="0" applyNumberFormat="0" applyBorder="0" applyAlignment="0" applyProtection="0">
      <alignment vertical="center"/>
    </xf>
    <xf numFmtId="0" fontId="47" fillId="47" borderId="0" applyNumberFormat="0" applyBorder="0" applyAlignment="0" applyProtection="0">
      <alignment vertical="center"/>
    </xf>
    <xf numFmtId="0" fontId="48" fillId="68" borderId="0" applyNumberFormat="0" applyBorder="0" applyAlignment="0" applyProtection="0">
      <alignment vertical="center"/>
    </xf>
    <xf numFmtId="0" fontId="48" fillId="68" borderId="0" applyNumberFormat="0" applyBorder="0" applyAlignment="0" applyProtection="0">
      <alignment vertical="center"/>
    </xf>
    <xf numFmtId="0" fontId="48" fillId="47" borderId="0" applyNumberFormat="0" applyBorder="0" applyAlignment="0" applyProtection="0">
      <alignment vertical="center"/>
    </xf>
    <xf numFmtId="0" fontId="48" fillId="69" borderId="0" applyNumberFormat="0" applyBorder="0" applyAlignment="0" applyProtection="0">
      <alignment vertical="center"/>
    </xf>
    <xf numFmtId="0" fontId="48" fillId="69" borderId="0" applyNumberFormat="0" applyBorder="0" applyAlignment="0" applyProtection="0">
      <alignment vertical="center"/>
    </xf>
    <xf numFmtId="0" fontId="48" fillId="69" borderId="0" applyNumberFormat="0" applyBorder="0" applyAlignment="0" applyProtection="0">
      <alignment vertical="center"/>
    </xf>
    <xf numFmtId="0" fontId="48" fillId="69" borderId="0" applyNumberFormat="0" applyBorder="0" applyAlignment="0" applyProtection="0">
      <alignment vertical="center"/>
    </xf>
    <xf numFmtId="0" fontId="47" fillId="69" borderId="0" applyNumberFormat="0" applyBorder="0" applyAlignment="0" applyProtection="0">
      <alignment vertical="center"/>
    </xf>
    <xf numFmtId="0" fontId="48" fillId="69" borderId="0" applyNumberFormat="0" applyBorder="0" applyAlignment="0" applyProtection="0">
      <alignment vertical="center"/>
    </xf>
    <xf numFmtId="0" fontId="48" fillId="69" borderId="0" applyNumberFormat="0" applyBorder="0" applyAlignment="0" applyProtection="0">
      <alignment vertical="center"/>
    </xf>
    <xf numFmtId="0" fontId="48" fillId="70" borderId="0" applyNumberFormat="0" applyBorder="0" applyAlignment="0" applyProtection="0">
      <alignment vertical="center"/>
    </xf>
    <xf numFmtId="0" fontId="48" fillId="70" borderId="0" applyNumberFormat="0" applyBorder="0" applyAlignment="0" applyProtection="0">
      <alignment vertical="center"/>
    </xf>
    <xf numFmtId="0" fontId="48" fillId="70" borderId="0" applyNumberFormat="0" applyBorder="0" applyAlignment="0" applyProtection="0">
      <alignment vertical="center"/>
    </xf>
    <xf numFmtId="0" fontId="48" fillId="70" borderId="0" applyNumberFormat="0" applyBorder="0" applyAlignment="0" applyProtection="0">
      <alignment vertical="center"/>
    </xf>
    <xf numFmtId="0" fontId="47" fillId="70" borderId="0" applyNumberFormat="0" applyBorder="0" applyAlignment="0" applyProtection="0">
      <alignment vertical="center"/>
    </xf>
    <xf numFmtId="0" fontId="48" fillId="70" borderId="0" applyNumberFormat="0" applyBorder="0" applyAlignment="0" applyProtection="0">
      <alignment vertical="center"/>
    </xf>
    <xf numFmtId="0" fontId="48" fillId="70"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7" fillId="71"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71"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7" fillId="47" borderId="0" applyNumberFormat="0" applyBorder="0" applyAlignment="0" applyProtection="0">
      <alignment vertical="center"/>
    </xf>
    <xf numFmtId="0" fontId="48" fillId="47" borderId="0" applyNumberFormat="0" applyBorder="0" applyAlignment="0" applyProtection="0">
      <alignment vertical="center"/>
    </xf>
    <xf numFmtId="0" fontId="48" fillId="47" borderId="0" applyNumberFormat="0" applyBorder="0" applyAlignment="0" applyProtection="0">
      <alignment vertical="center"/>
    </xf>
    <xf numFmtId="0" fontId="48" fillId="72" borderId="0" applyNumberFormat="0" applyBorder="0" applyAlignment="0" applyProtection="0">
      <alignment vertical="center"/>
    </xf>
    <xf numFmtId="0" fontId="48" fillId="72" borderId="0" applyNumberFormat="0" applyBorder="0" applyAlignment="0" applyProtection="0">
      <alignment vertical="center"/>
    </xf>
    <xf numFmtId="0" fontId="48" fillId="72" borderId="0" applyNumberFormat="0" applyBorder="0" applyAlignment="0" applyProtection="0">
      <alignment vertical="center"/>
    </xf>
    <xf numFmtId="0" fontId="48" fillId="72" borderId="0" applyNumberFormat="0" applyBorder="0" applyAlignment="0" applyProtection="0">
      <alignment vertical="center"/>
    </xf>
    <xf numFmtId="0" fontId="47" fillId="72" borderId="0" applyNumberFormat="0" applyBorder="0" applyAlignment="0" applyProtection="0">
      <alignment vertical="center"/>
    </xf>
    <xf numFmtId="0" fontId="48" fillId="72" borderId="0" applyNumberFormat="0" applyBorder="0" applyAlignment="0" applyProtection="0">
      <alignment vertical="center"/>
    </xf>
    <xf numFmtId="0" fontId="48" fillId="72"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68" fillId="43" borderId="0" applyNumberFormat="0" applyBorder="0" applyAlignment="0" applyProtection="0">
      <alignment vertical="center"/>
    </xf>
    <xf numFmtId="0" fontId="74" fillId="41" borderId="33" applyNumberFormat="0" applyAlignment="0" applyProtection="0">
      <alignment vertical="center"/>
    </xf>
    <xf numFmtId="0" fontId="74" fillId="41" borderId="33" applyNumberFormat="0" applyAlignment="0" applyProtection="0">
      <alignment vertical="center"/>
    </xf>
    <xf numFmtId="0" fontId="74" fillId="41" borderId="33" applyNumberFormat="0" applyAlignment="0" applyProtection="0">
      <alignment vertical="center"/>
    </xf>
    <xf numFmtId="0" fontId="74" fillId="41" borderId="33" applyNumberFormat="0" applyAlignment="0" applyProtection="0">
      <alignment vertical="center"/>
    </xf>
    <xf numFmtId="0" fontId="74" fillId="41" borderId="33" applyNumberFormat="0" applyAlignment="0" applyProtection="0">
      <alignment vertical="center"/>
    </xf>
    <xf numFmtId="0" fontId="74" fillId="41" borderId="33" applyNumberFormat="0" applyAlignment="0" applyProtection="0">
      <alignment vertical="center"/>
    </xf>
    <xf numFmtId="0" fontId="74" fillId="41" borderId="33" applyNumberFormat="0" applyAlignment="0" applyProtection="0">
      <alignment vertical="center"/>
    </xf>
    <xf numFmtId="0" fontId="74" fillId="41" borderId="33" applyNumberFormat="0" applyAlignment="0" applyProtection="0">
      <alignment vertical="center"/>
    </xf>
    <xf numFmtId="0" fontId="74" fillId="2" borderId="33" applyNumberFormat="0" applyAlignment="0" applyProtection="0">
      <alignment vertical="center"/>
    </xf>
    <xf numFmtId="0" fontId="66" fillId="34" borderId="23" applyNumberFormat="0" applyAlignment="0" applyProtection="0">
      <alignment vertical="center"/>
    </xf>
    <xf numFmtId="0" fontId="66" fillId="34" borderId="23" applyNumberFormat="0" applyAlignment="0" applyProtection="0">
      <alignment vertical="center"/>
    </xf>
    <xf numFmtId="0" fontId="66" fillId="34" borderId="23" applyNumberFormat="0" applyAlignment="0" applyProtection="0">
      <alignment vertical="center"/>
    </xf>
    <xf numFmtId="0" fontId="66" fillId="34" borderId="23" applyNumberFormat="0" applyAlignment="0" applyProtection="0">
      <alignment vertical="center"/>
    </xf>
    <xf numFmtId="0" fontId="66" fillId="34" borderId="23" applyNumberFormat="0" applyAlignment="0" applyProtection="0">
      <alignment vertical="center"/>
    </xf>
    <xf numFmtId="0" fontId="66" fillId="34" borderId="23" applyNumberFormat="0" applyAlignment="0" applyProtection="0">
      <alignment vertical="center"/>
    </xf>
    <xf numFmtId="0" fontId="66" fillId="34" borderId="23" applyNumberFormat="0" applyAlignment="0" applyProtection="0">
      <alignment vertical="center"/>
    </xf>
    <xf numFmtId="0" fontId="66" fillId="34" borderId="23" applyNumberFormat="0" applyAlignment="0" applyProtection="0">
      <alignment vertical="center"/>
    </xf>
    <xf numFmtId="1" fontId="82" fillId="0" borderId="1">
      <alignment vertical="center"/>
      <protection locked="0"/>
    </xf>
    <xf numFmtId="0" fontId="102" fillId="0" borderId="0"/>
    <xf numFmtId="0" fontId="102" fillId="0" borderId="0"/>
    <xf numFmtId="191" fontId="82" fillId="0" borderId="1">
      <alignment vertical="center"/>
      <protection locked="0"/>
    </xf>
    <xf numFmtId="0" fontId="41" fillId="0" borderId="0"/>
    <xf numFmtId="0" fontId="43" fillId="0" borderId="0"/>
    <xf numFmtId="0" fontId="42" fillId="0" borderId="0"/>
    <xf numFmtId="0" fontId="0" fillId="35" borderId="32" applyNumberFormat="0" applyFont="0" applyAlignment="0" applyProtection="0">
      <alignment vertical="center"/>
    </xf>
    <xf numFmtId="0" fontId="0" fillId="35" borderId="32" applyNumberFormat="0" applyFont="0" applyAlignment="0" applyProtection="0">
      <alignment vertical="center"/>
    </xf>
    <xf numFmtId="0" fontId="0" fillId="35" borderId="32" applyNumberFormat="0" applyFont="0" applyAlignment="0" applyProtection="0">
      <alignment vertical="center"/>
    </xf>
    <xf numFmtId="0" fontId="0" fillId="35" borderId="32" applyNumberFormat="0" applyFont="0" applyAlignment="0" applyProtection="0">
      <alignment vertical="center"/>
    </xf>
    <xf numFmtId="0" fontId="0" fillId="35" borderId="32" applyNumberFormat="0" applyFont="0" applyAlignment="0" applyProtection="0">
      <alignment vertical="center"/>
    </xf>
    <xf numFmtId="0" fontId="0" fillId="35" borderId="32" applyNumberFormat="0" applyFont="0" applyAlignment="0" applyProtection="0">
      <alignment vertical="center"/>
    </xf>
    <xf numFmtId="0" fontId="0" fillId="35" borderId="32" applyNumberFormat="0" applyFont="0" applyAlignment="0" applyProtection="0">
      <alignment vertical="center"/>
    </xf>
    <xf numFmtId="0" fontId="0" fillId="35" borderId="32" applyNumberFormat="0" applyFont="0" applyAlignment="0" applyProtection="0">
      <alignment vertical="center"/>
    </xf>
    <xf numFmtId="0" fontId="0" fillId="35" borderId="32" applyNumberFormat="0" applyFont="0" applyAlignment="0" applyProtection="0">
      <alignment vertical="center"/>
    </xf>
    <xf numFmtId="0" fontId="0" fillId="35" borderId="32" applyNumberFormat="0" applyFont="0" applyAlignment="0" applyProtection="0">
      <alignment vertical="center"/>
    </xf>
    <xf numFmtId="38" fontId="103" fillId="0" borderId="0" applyFont="0" applyFill="0" applyBorder="0" applyAlignment="0" applyProtection="0"/>
    <xf numFmtId="40" fontId="103" fillId="0" borderId="0" applyFont="0" applyFill="0" applyBorder="0" applyAlignment="0" applyProtection="0"/>
    <xf numFmtId="0" fontId="103" fillId="0" borderId="0" applyFont="0" applyFill="0" applyBorder="0" applyAlignment="0" applyProtection="0"/>
    <xf numFmtId="0" fontId="103" fillId="0" borderId="0" applyFont="0" applyFill="0" applyBorder="0" applyAlignment="0" applyProtection="0"/>
    <xf numFmtId="0" fontId="104" fillId="0" borderId="0"/>
    <xf numFmtId="0" fontId="89" fillId="0" borderId="0">
      <alignment vertical="center"/>
    </xf>
  </cellStyleXfs>
  <cellXfs count="621">
    <xf numFmtId="0" fontId="0" fillId="0" borderId="0" xfId="0"/>
    <xf numFmtId="0" fontId="1" fillId="0" borderId="0" xfId="1733" applyFont="1" applyFill="1">
      <alignment vertical="center"/>
    </xf>
    <xf numFmtId="0" fontId="2" fillId="0" borderId="0" xfId="1724" applyFont="1" applyFill="1">
      <alignment vertical="center"/>
    </xf>
    <xf numFmtId="0" fontId="3" fillId="0" borderId="0" xfId="1675" applyNumberFormat="1" applyFont="1" applyFill="1" applyAlignment="1" applyProtection="1">
      <alignment vertical="center"/>
    </xf>
    <xf numFmtId="0" fontId="3" fillId="0" borderId="0" xfId="1724" applyFont="1" applyFill="1">
      <alignment vertical="center"/>
    </xf>
    <xf numFmtId="192" fontId="3" fillId="0" borderId="0" xfId="1724" applyNumberFormat="1" applyFont="1" applyFill="1" applyAlignment="1">
      <alignment horizontal="right" vertical="center"/>
    </xf>
    <xf numFmtId="0" fontId="1" fillId="0" borderId="0" xfId="1716" applyFont="1" applyFill="1" applyAlignment="1">
      <alignment vertical="center"/>
    </xf>
    <xf numFmtId="192" fontId="1" fillId="0" borderId="0" xfId="1733" applyNumberFormat="1" applyFont="1" applyFill="1" applyAlignment="1">
      <alignment horizontal="right" vertical="center"/>
    </xf>
    <xf numFmtId="193" fontId="1" fillId="0" borderId="0" xfId="1733" applyNumberFormat="1" applyFont="1" applyFill="1" applyAlignment="1">
      <alignment horizontal="center" vertical="center"/>
    </xf>
    <xf numFmtId="0" fontId="2" fillId="0" borderId="0" xfId="1724" applyFont="1" applyFill="1" applyAlignment="1">
      <alignment horizontal="center" vertical="center"/>
    </xf>
    <xf numFmtId="0" fontId="3" fillId="0" borderId="0" xfId="1675" applyNumberFormat="1" applyFont="1" applyFill="1" applyAlignment="1" applyProtection="1">
      <alignment horizontal="right" vertical="center"/>
    </xf>
    <xf numFmtId="0" fontId="3" fillId="0" borderId="1" xfId="1675" applyNumberFormat="1" applyFont="1" applyFill="1" applyBorder="1" applyAlignment="1" applyProtection="1">
      <alignment horizontal="center" vertical="center" wrapText="1"/>
    </xf>
    <xf numFmtId="0" fontId="3" fillId="0" borderId="1" xfId="1675" applyNumberFormat="1" applyFont="1" applyFill="1" applyBorder="1" applyAlignment="1" applyProtection="1">
      <alignment horizontal="left" vertical="center" wrapText="1"/>
    </xf>
    <xf numFmtId="0" fontId="3" fillId="0" borderId="1" xfId="1675" applyNumberFormat="1" applyFont="1" applyFill="1" applyBorder="1" applyAlignment="1" applyProtection="1">
      <alignment horizontal="right" vertical="center" wrapText="1"/>
    </xf>
    <xf numFmtId="0" fontId="3" fillId="0" borderId="1" xfId="1675" applyNumberFormat="1" applyFont="1" applyFill="1" applyBorder="1" applyAlignment="1" applyProtection="1">
      <alignment vertical="center"/>
    </xf>
    <xf numFmtId="0" fontId="3" fillId="0" borderId="1" xfId="1675" applyNumberFormat="1" applyFont="1" applyFill="1" applyBorder="1" applyAlignment="1" applyProtection="1">
      <alignment vertical="center" wrapText="1"/>
    </xf>
    <xf numFmtId="192" fontId="3" fillId="0" borderId="1" xfId="1675" applyNumberFormat="1" applyFont="1" applyFill="1" applyBorder="1" applyAlignment="1">
      <alignment vertical="center" wrapText="1"/>
      <protection locked="0"/>
    </xf>
    <xf numFmtId="194" fontId="3" fillId="0" borderId="1" xfId="1675" applyNumberFormat="1" applyFont="1" applyFill="1" applyBorder="1" applyAlignment="1" applyProtection="1">
      <alignment vertical="center"/>
    </xf>
    <xf numFmtId="192" fontId="3" fillId="0" borderId="1" xfId="1675" applyNumberFormat="1" applyFont="1" applyFill="1" applyBorder="1" applyAlignment="1">
      <alignment vertical="center"/>
      <protection locked="0"/>
    </xf>
    <xf numFmtId="0" fontId="1" fillId="2" borderId="0" xfId="1733" applyFont="1" applyFill="1">
      <alignment vertical="center"/>
    </xf>
    <xf numFmtId="0" fontId="2" fillId="2" borderId="0" xfId="1724" applyFont="1" applyFill="1">
      <alignment vertical="center"/>
    </xf>
    <xf numFmtId="0" fontId="3" fillId="0" borderId="0" xfId="1675" applyNumberFormat="1" applyFont="1" applyAlignment="1" applyProtection="1">
      <alignment vertical="center"/>
    </xf>
    <xf numFmtId="0" fontId="3" fillId="2" borderId="0" xfId="1724" applyFont="1" applyFill="1">
      <alignment vertical="center"/>
    </xf>
    <xf numFmtId="192" fontId="3" fillId="2" borderId="0" xfId="1724" applyNumberFormat="1" applyFont="1" applyFill="1" applyAlignment="1">
      <alignment horizontal="right" vertical="center"/>
    </xf>
    <xf numFmtId="0" fontId="1" fillId="2" borderId="0" xfId="1716" applyFont="1" applyFill="1" applyAlignment="1">
      <alignment vertical="center"/>
    </xf>
    <xf numFmtId="192" fontId="1" fillId="2" borderId="0" xfId="1733" applyNumberFormat="1" applyFont="1" applyFill="1" applyAlignment="1">
      <alignment horizontal="right" vertical="center"/>
    </xf>
    <xf numFmtId="193" fontId="1" fillId="2" borderId="0" xfId="1733" applyNumberFormat="1" applyFont="1" applyFill="1" applyAlignment="1">
      <alignment horizontal="center" vertical="center"/>
    </xf>
    <xf numFmtId="0" fontId="2" fillId="2" borderId="0" xfId="1724" applyFont="1" applyFill="1" applyAlignment="1">
      <alignment horizontal="center" vertical="center"/>
    </xf>
    <xf numFmtId="0" fontId="3" fillId="0" borderId="0" xfId="1675" applyNumberFormat="1" applyFont="1" applyAlignment="1" applyProtection="1">
      <alignment horizontal="right" vertical="center"/>
    </xf>
    <xf numFmtId="0" fontId="3" fillId="0" borderId="1" xfId="1675" applyNumberFormat="1" applyFont="1" applyBorder="1" applyAlignment="1" applyProtection="1">
      <alignment horizontal="center" vertical="center" wrapText="1"/>
    </xf>
    <xf numFmtId="0" fontId="3" fillId="0" borderId="1" xfId="1675" applyNumberFormat="1" applyFont="1" applyBorder="1" applyAlignment="1" applyProtection="1">
      <alignment horizontal="left" vertical="center" wrapText="1"/>
    </xf>
    <xf numFmtId="0" fontId="3" fillId="0" borderId="1" xfId="1675" applyNumberFormat="1" applyFont="1" applyBorder="1" applyAlignment="1" applyProtection="1">
      <alignment vertical="center"/>
    </xf>
    <xf numFmtId="0" fontId="3" fillId="0" borderId="1" xfId="1675" applyNumberFormat="1" applyFont="1" applyBorder="1" applyAlignment="1" applyProtection="1">
      <alignment vertical="center" wrapText="1"/>
    </xf>
    <xf numFmtId="192" fontId="4" fillId="0" borderId="2" xfId="395" applyNumberFormat="1" applyFont="1" applyFill="1" applyBorder="1" applyAlignment="1" applyProtection="1">
      <alignment horizontal="right" vertical="center"/>
    </xf>
    <xf numFmtId="194" fontId="3" fillId="0" borderId="1" xfId="1675" applyNumberFormat="1" applyFont="1" applyBorder="1" applyAlignment="1" applyProtection="1">
      <alignment vertical="center"/>
    </xf>
    <xf numFmtId="192" fontId="3" fillId="2" borderId="1" xfId="1724" applyNumberFormat="1" applyFont="1" applyFill="1" applyBorder="1">
      <alignment vertical="center"/>
    </xf>
    <xf numFmtId="0" fontId="1" fillId="2" borderId="0" xfId="1732" applyFont="1" applyFill="1">
      <alignment vertical="center"/>
    </xf>
    <xf numFmtId="0" fontId="2" fillId="2" borderId="0" xfId="1722" applyFont="1" applyFill="1">
      <alignment vertical="center"/>
    </xf>
    <xf numFmtId="0" fontId="3" fillId="0" borderId="0" xfId="1674" applyNumberFormat="1" applyFont="1" applyAlignment="1" applyProtection="1">
      <alignment vertical="center"/>
    </xf>
    <xf numFmtId="0" fontId="3" fillId="2" borderId="0" xfId="1722" applyFont="1" applyFill="1">
      <alignment vertical="center"/>
    </xf>
    <xf numFmtId="192" fontId="3" fillId="2" borderId="0" xfId="1722" applyNumberFormat="1" applyFont="1" applyFill="1" applyAlignment="1">
      <alignment horizontal="right" vertical="center"/>
    </xf>
    <xf numFmtId="193" fontId="1" fillId="2" borderId="0" xfId="1732" applyNumberFormat="1" applyFont="1" applyFill="1" applyAlignment="1">
      <alignment horizontal="left" vertical="center"/>
    </xf>
    <xf numFmtId="192" fontId="1" fillId="2" borderId="0" xfId="1732" applyNumberFormat="1" applyFont="1" applyFill="1" applyAlignment="1">
      <alignment horizontal="right" vertical="center"/>
    </xf>
    <xf numFmtId="193" fontId="1" fillId="2" borderId="0" xfId="1732" applyNumberFormat="1" applyFont="1" applyFill="1" applyAlignment="1">
      <alignment horizontal="center" vertical="center"/>
    </xf>
    <xf numFmtId="0" fontId="2" fillId="2" borderId="0" xfId="1722" applyFont="1" applyFill="1" applyAlignment="1">
      <alignment horizontal="center" vertical="center"/>
    </xf>
    <xf numFmtId="0" fontId="3" fillId="0" borderId="0" xfId="1674" applyNumberFormat="1" applyFont="1" applyAlignment="1" applyProtection="1">
      <alignment horizontal="right" vertical="center"/>
    </xf>
    <xf numFmtId="0" fontId="3" fillId="0" borderId="1" xfId="1674" applyNumberFormat="1" applyFont="1" applyBorder="1" applyAlignment="1" applyProtection="1">
      <alignment horizontal="center" vertical="center" wrapText="1"/>
    </xf>
    <xf numFmtId="192" fontId="3" fillId="0" borderId="1" xfId="1674" applyNumberFormat="1" applyFont="1" applyBorder="1" applyAlignment="1" applyProtection="1">
      <alignment horizontal="center" vertical="center" wrapText="1"/>
    </xf>
    <xf numFmtId="0" fontId="3" fillId="0" borderId="1" xfId="1674" applyNumberFormat="1" applyFont="1" applyBorder="1" applyAlignment="1" applyProtection="1">
      <alignment vertical="center" wrapText="1"/>
    </xf>
    <xf numFmtId="192" fontId="3" fillId="2" borderId="1" xfId="1722" applyNumberFormat="1" applyFont="1" applyFill="1" applyBorder="1">
      <alignment vertical="center"/>
    </xf>
    <xf numFmtId="194" fontId="3" fillId="0" borderId="1" xfId="1674" applyNumberFormat="1" applyFont="1" applyBorder="1" applyAlignment="1" applyProtection="1">
      <alignment vertical="center"/>
    </xf>
    <xf numFmtId="192" fontId="4" fillId="2" borderId="1" xfId="395" applyNumberFormat="1" applyFont="1" applyFill="1" applyBorder="1" applyAlignment="1" applyProtection="1">
      <alignment horizontal="right" vertical="center"/>
    </xf>
    <xf numFmtId="41" fontId="3" fillId="0" borderId="1" xfId="1722" applyNumberFormat="1" applyFont="1" applyBorder="1" applyAlignment="1">
      <alignment horizontal="center" vertical="center"/>
    </xf>
    <xf numFmtId="41" fontId="3" fillId="2" borderId="1" xfId="1722" applyNumberFormat="1" applyFont="1" applyFill="1" applyBorder="1">
      <alignment vertical="center"/>
    </xf>
    <xf numFmtId="41" fontId="3" fillId="0" borderId="0" xfId="1722" applyNumberFormat="1" applyFont="1">
      <alignment vertical="center"/>
    </xf>
    <xf numFmtId="0" fontId="3" fillId="2" borderId="0" xfId="1722" applyFont="1" applyFill="1" applyAlignment="1">
      <alignment vertical="center" wrapText="1"/>
    </xf>
    <xf numFmtId="0" fontId="1" fillId="2" borderId="0" xfId="1715" applyFont="1" applyFill="1" applyAlignment="1">
      <alignment vertical="center" wrapText="1"/>
    </xf>
    <xf numFmtId="0" fontId="1" fillId="2" borderId="0" xfId="1715" applyFont="1" applyFill="1" applyAlignment="1">
      <alignment vertical="center"/>
    </xf>
    <xf numFmtId="0" fontId="3" fillId="0" borderId="0" xfId="1674" applyNumberFormat="1" applyFont="1" applyAlignment="1" applyProtection="1">
      <alignment vertical="center" wrapText="1"/>
    </xf>
    <xf numFmtId="192" fontId="3" fillId="2" borderId="1" xfId="1722" applyNumberFormat="1" applyFont="1" applyFill="1" applyBorder="1" applyAlignment="1">
      <alignment horizontal="center" vertical="center"/>
    </xf>
    <xf numFmtId="192" fontId="1" fillId="2" borderId="0" xfId="1715" applyNumberFormat="1" applyFont="1" applyFill="1" applyAlignment="1">
      <alignment vertical="center" wrapText="1"/>
    </xf>
    <xf numFmtId="192" fontId="1" fillId="2" borderId="0" xfId="1732" applyNumberFormat="1" applyFont="1" applyFill="1" applyAlignment="1">
      <alignment horizontal="center" vertical="center" wrapText="1"/>
    </xf>
    <xf numFmtId="192" fontId="2" fillId="2" borderId="0" xfId="1722" applyNumberFormat="1" applyFont="1" applyFill="1" applyAlignment="1">
      <alignment horizontal="center" vertical="center"/>
    </xf>
    <xf numFmtId="192" fontId="2" fillId="0" borderId="0" xfId="1722" applyNumberFormat="1" applyFont="1" applyAlignment="1">
      <alignment horizontal="center" vertical="center"/>
    </xf>
    <xf numFmtId="192" fontId="3" fillId="2" borderId="0" xfId="1722" applyNumberFormat="1" applyFont="1" applyFill="1" applyAlignment="1">
      <alignment horizontal="center" vertical="center" wrapText="1"/>
    </xf>
    <xf numFmtId="192" fontId="3" fillId="0" borderId="0" xfId="1722" applyNumberFormat="1" applyFont="1" applyAlignment="1">
      <alignment horizontal="right" vertical="center"/>
    </xf>
    <xf numFmtId="192" fontId="4" fillId="2" borderId="1" xfId="1722" applyNumberFormat="1" applyFont="1" applyFill="1" applyBorder="1" applyAlignment="1">
      <alignment horizontal="center" vertical="center" wrapText="1"/>
    </xf>
    <xf numFmtId="192" fontId="3" fillId="0" borderId="1" xfId="1722" applyNumberFormat="1" applyFont="1" applyBorder="1" applyAlignment="1">
      <alignment horizontal="center" vertical="center"/>
    </xf>
    <xf numFmtId="0" fontId="5" fillId="2" borderId="0" xfId="1722" applyFont="1" applyFill="1" applyAlignment="1">
      <alignment horizontal="center" vertical="center"/>
    </xf>
    <xf numFmtId="192" fontId="4" fillId="2" borderId="1" xfId="1722" applyNumberFormat="1" applyFont="1" applyFill="1" applyBorder="1" applyAlignment="1">
      <alignment horizontal="left" vertical="center" wrapText="1"/>
    </xf>
    <xf numFmtId="192" fontId="4" fillId="2" borderId="3" xfId="395" applyNumberFormat="1" applyFont="1" applyFill="1" applyBorder="1" applyAlignment="1" applyProtection="1">
      <alignment horizontal="right" vertical="center"/>
    </xf>
    <xf numFmtId="192" fontId="3" fillId="2" borderId="1" xfId="1722" applyNumberFormat="1" applyFont="1" applyFill="1" applyBorder="1" applyAlignment="1">
      <alignment vertical="center" wrapText="1"/>
    </xf>
    <xf numFmtId="192" fontId="3" fillId="2" borderId="1" xfId="1722" applyNumberFormat="1" applyFont="1" applyFill="1" applyBorder="1" applyAlignment="1">
      <alignment horizontal="left" vertical="center" wrapText="1"/>
    </xf>
    <xf numFmtId="192" fontId="4" fillId="2" borderId="2" xfId="395" applyNumberFormat="1" applyFont="1" applyFill="1" applyBorder="1" applyAlignment="1" applyProtection="1">
      <alignment horizontal="right" vertical="center"/>
    </xf>
    <xf numFmtId="192" fontId="4" fillId="2" borderId="4" xfId="395" applyNumberFormat="1" applyFont="1" applyFill="1" applyBorder="1" applyAlignment="1" applyProtection="1">
      <alignment horizontal="right" vertical="center"/>
    </xf>
    <xf numFmtId="0" fontId="4" fillId="2" borderId="1" xfId="1722" applyFont="1" applyFill="1" applyBorder="1" applyAlignment="1">
      <alignment horizontal="left" vertical="center" wrapText="1"/>
    </xf>
    <xf numFmtId="0" fontId="4" fillId="2" borderId="1" xfId="1722" applyFont="1" applyFill="1" applyBorder="1" applyAlignment="1">
      <alignment vertical="center" wrapText="1"/>
    </xf>
    <xf numFmtId="0" fontId="3" fillId="2" borderId="1" xfId="1722" applyFont="1" applyFill="1" applyBorder="1" applyAlignment="1">
      <alignment vertical="center" wrapText="1"/>
    </xf>
    <xf numFmtId="0" fontId="3" fillId="2" borderId="1" xfId="1722" applyFont="1" applyFill="1" applyBorder="1" applyAlignment="1">
      <alignment horizontal="left" vertical="center" wrapText="1"/>
    </xf>
    <xf numFmtId="193" fontId="4" fillId="2" borderId="1" xfId="1722" applyNumberFormat="1" applyFont="1" applyFill="1" applyBorder="1" applyAlignment="1">
      <alignment horizontal="left" vertical="center" wrapText="1"/>
    </xf>
    <xf numFmtId="0" fontId="4" fillId="2" borderId="1" xfId="1616" applyFont="1" applyFill="1" applyBorder="1" applyAlignment="1">
      <alignment vertical="center" wrapText="1"/>
    </xf>
    <xf numFmtId="4" fontId="3" fillId="0" borderId="0" xfId="1616" applyNumberFormat="1" applyFont="1"/>
    <xf numFmtId="0" fontId="4" fillId="2" borderId="1" xfId="1722" applyFont="1" applyFill="1" applyBorder="1" applyAlignment="1">
      <alignment horizontal="center" vertical="center" wrapText="1"/>
    </xf>
    <xf numFmtId="192" fontId="3" fillId="2" borderId="1" xfId="1722" applyNumberFormat="1" applyFont="1" applyFill="1" applyBorder="1" applyAlignment="1">
      <alignment horizontal="right" vertical="center"/>
    </xf>
    <xf numFmtId="41" fontId="3" fillId="2" borderId="1" xfId="1722" applyNumberFormat="1" applyFont="1" applyFill="1" applyBorder="1" applyAlignment="1">
      <alignment horizontal="center" vertical="center"/>
    </xf>
    <xf numFmtId="0" fontId="4" fillId="2" borderId="1" xfId="1721" applyFont="1" applyFill="1" applyBorder="1" applyAlignment="1">
      <alignment horizontal="center" vertical="center" wrapText="1"/>
    </xf>
    <xf numFmtId="41" fontId="3" fillId="0" borderId="1" xfId="1722" applyNumberFormat="1" applyFont="1" applyBorder="1">
      <alignment vertical="center"/>
    </xf>
    <xf numFmtId="195" fontId="3" fillId="2" borderId="0" xfId="1722" applyNumberFormat="1" applyFont="1" applyFill="1" applyAlignment="1">
      <alignment horizontal="right" vertical="center"/>
    </xf>
    <xf numFmtId="192" fontId="3" fillId="2" borderId="0" xfId="1722" applyNumberFormat="1" applyFont="1" applyFill="1" applyAlignment="1">
      <alignment horizontal="right" vertical="center" wrapText="1"/>
    </xf>
    <xf numFmtId="0" fontId="1" fillId="0" borderId="0" xfId="1616" applyFont="1"/>
    <xf numFmtId="0" fontId="2" fillId="0" borderId="0" xfId="1616" applyFont="1"/>
    <xf numFmtId="0" fontId="3" fillId="0" borderId="0" xfId="1616" applyFont="1"/>
    <xf numFmtId="193" fontId="3" fillId="0" borderId="0" xfId="1616" applyNumberFormat="1" applyFont="1" applyAlignment="1">
      <alignment horizontal="center"/>
    </xf>
    <xf numFmtId="0" fontId="1" fillId="0" borderId="0" xfId="1714" applyFont="1" applyAlignment="1">
      <alignment vertical="center"/>
    </xf>
    <xf numFmtId="0" fontId="1" fillId="0" borderId="0" xfId="1706" applyFont="1">
      <alignment vertical="center"/>
    </xf>
    <xf numFmtId="193" fontId="1" fillId="0" borderId="0" xfId="1706" applyNumberFormat="1" applyFont="1" applyAlignment="1">
      <alignment horizontal="center" vertical="center"/>
    </xf>
    <xf numFmtId="3" fontId="2" fillId="0" borderId="0" xfId="1616" applyNumberFormat="1" applyFont="1" applyAlignment="1">
      <alignment horizontal="center" vertical="center"/>
    </xf>
    <xf numFmtId="3" fontId="3" fillId="0" borderId="0" xfId="1616" applyNumberFormat="1" applyFont="1" applyAlignment="1">
      <alignment horizontal="right" vertical="center"/>
    </xf>
    <xf numFmtId="3" fontId="3" fillId="0" borderId="0" xfId="1616" applyNumberFormat="1" applyFont="1" applyAlignment="1">
      <alignment horizontal="center" vertical="center"/>
    </xf>
    <xf numFmtId="193" fontId="3" fillId="0" borderId="0" xfId="1616" applyNumberFormat="1" applyFont="1" applyAlignment="1">
      <alignment horizontal="center" vertical="center"/>
    </xf>
    <xf numFmtId="0" fontId="3" fillId="0" borderId="1" xfId="1616" applyFont="1" applyBorder="1" applyAlignment="1">
      <alignment horizontal="center" vertical="center"/>
    </xf>
    <xf numFmtId="0" fontId="3" fillId="0" borderId="1" xfId="1616" applyFont="1" applyBorder="1" applyAlignment="1">
      <alignment horizontal="center" vertical="center" wrapText="1"/>
    </xf>
    <xf numFmtId="193" fontId="3" fillId="0" borderId="1" xfId="1616" applyNumberFormat="1" applyFont="1" applyBorder="1" applyAlignment="1">
      <alignment horizontal="center" vertical="center" wrapText="1"/>
    </xf>
    <xf numFmtId="193" fontId="4" fillId="0" borderId="1" xfId="1616" applyNumberFormat="1" applyFont="1" applyBorder="1" applyAlignment="1">
      <alignment horizontal="left" vertical="center" wrapText="1"/>
    </xf>
    <xf numFmtId="192" fontId="3" fillId="0" borderId="1" xfId="1616" applyNumberFormat="1" applyFont="1" applyBorder="1" applyAlignment="1">
      <alignment vertical="center"/>
    </xf>
    <xf numFmtId="194" fontId="3" fillId="0" borderId="5" xfId="1616" applyNumberFormat="1" applyFont="1" applyBorder="1" applyAlignment="1">
      <alignment horizontal="center" vertical="center"/>
    </xf>
    <xf numFmtId="196" fontId="3" fillId="0" borderId="0" xfId="1616" applyNumberFormat="1" applyFont="1"/>
    <xf numFmtId="41" fontId="3" fillId="0" borderId="1" xfId="1616" applyNumberFormat="1" applyFont="1" applyBorder="1" applyAlignment="1">
      <alignment vertical="center"/>
    </xf>
    <xf numFmtId="193" fontId="4" fillId="0" borderId="1" xfId="1616" applyNumberFormat="1" applyFont="1" applyBorder="1" applyAlignment="1">
      <alignment horizontal="center" vertical="center" wrapText="1"/>
    </xf>
    <xf numFmtId="41" fontId="3" fillId="0" borderId="1" xfId="1616" applyNumberFormat="1" applyFont="1" applyBorder="1" applyAlignment="1">
      <alignment horizontal="center" vertical="center"/>
    </xf>
    <xf numFmtId="0" fontId="1" fillId="0" borderId="0" xfId="1732" applyFont="1">
      <alignment vertical="center"/>
    </xf>
    <xf numFmtId="0" fontId="2" fillId="0" borderId="0" xfId="1721" applyFont="1">
      <alignment vertical="center"/>
    </xf>
    <xf numFmtId="0" fontId="3" fillId="0" borderId="0" xfId="1721" applyFont="1" applyAlignment="1">
      <alignment horizontal="center" vertical="center"/>
    </xf>
    <xf numFmtId="193" fontId="3" fillId="0" borderId="0" xfId="1721" applyNumberFormat="1" applyFont="1" applyAlignment="1">
      <alignment horizontal="center" vertical="center"/>
    </xf>
    <xf numFmtId="0" fontId="3" fillId="0" borderId="0" xfId="1721" applyFont="1">
      <alignment vertical="center"/>
    </xf>
    <xf numFmtId="0" fontId="1" fillId="0" borderId="0" xfId="1715" applyFont="1" applyAlignment="1">
      <alignment vertical="center"/>
    </xf>
    <xf numFmtId="193" fontId="1" fillId="0" borderId="0" xfId="1732" applyNumberFormat="1" applyFont="1" applyAlignment="1">
      <alignment horizontal="center" vertical="center"/>
    </xf>
    <xf numFmtId="0" fontId="2" fillId="0" borderId="0" xfId="1721" applyFont="1" applyAlignment="1">
      <alignment horizontal="center" vertical="center"/>
    </xf>
    <xf numFmtId="193" fontId="3" fillId="0" borderId="0" xfId="1721" applyNumberFormat="1" applyFont="1" applyAlignment="1">
      <alignment horizontal="right" vertical="center"/>
    </xf>
    <xf numFmtId="193" fontId="4" fillId="0" borderId="1" xfId="1721" applyNumberFormat="1" applyFont="1" applyBorder="1" applyAlignment="1">
      <alignment horizontal="center" vertical="center" wrapText="1"/>
    </xf>
    <xf numFmtId="193" fontId="3" fillId="0" borderId="1" xfId="1721" applyNumberFormat="1" applyFont="1" applyBorder="1" applyAlignment="1">
      <alignment horizontal="center" vertical="center"/>
    </xf>
    <xf numFmtId="193" fontId="3" fillId="0" borderId="1" xfId="1616" applyNumberFormat="1" applyFont="1" applyBorder="1" applyAlignment="1">
      <alignment vertical="center" wrapText="1"/>
    </xf>
    <xf numFmtId="41" fontId="3" fillId="0" borderId="1" xfId="1616" applyNumberFormat="1" applyFont="1" applyBorder="1" applyAlignment="1">
      <alignment horizontal="center" vertical="center" wrapText="1"/>
    </xf>
    <xf numFmtId="41" fontId="4" fillId="0" borderId="1" xfId="1721" applyNumberFormat="1" applyFont="1" applyBorder="1" applyAlignment="1">
      <alignment horizontal="center" vertical="center" wrapText="1"/>
    </xf>
    <xf numFmtId="41" fontId="3" fillId="0" borderId="1" xfId="1721" applyNumberFormat="1" applyFont="1" applyBorder="1" applyAlignment="1">
      <alignment horizontal="center" vertical="center"/>
    </xf>
    <xf numFmtId="41" fontId="3" fillId="0" borderId="1" xfId="1616" applyNumberFormat="1" applyFont="1" applyBorder="1" applyAlignment="1">
      <alignment horizontal="right" vertical="center"/>
    </xf>
    <xf numFmtId="41" fontId="4" fillId="0" borderId="1" xfId="1721" applyNumberFormat="1" applyFont="1" applyBorder="1" applyAlignment="1">
      <alignment horizontal="center" vertical="center"/>
    </xf>
    <xf numFmtId="3" fontId="3" fillId="0" borderId="0" xfId="1721" applyNumberFormat="1" applyFont="1" applyAlignment="1">
      <alignment horizontal="center" vertical="center"/>
    </xf>
    <xf numFmtId="193" fontId="2" fillId="0" borderId="0" xfId="1721" applyNumberFormat="1" applyFont="1" applyAlignment="1">
      <alignment horizontal="center" vertical="center"/>
    </xf>
    <xf numFmtId="193" fontId="3" fillId="0" borderId="1" xfId="1616" applyNumberFormat="1" applyFont="1" applyBorder="1" applyAlignment="1">
      <alignment horizontal="left" vertical="center" wrapText="1"/>
    </xf>
    <xf numFmtId="192" fontId="3" fillId="0" borderId="1" xfId="1616" applyNumberFormat="1" applyFont="1" applyBorder="1" applyAlignment="1">
      <alignment horizontal="right" vertical="center"/>
    </xf>
    <xf numFmtId="41" fontId="4" fillId="0" borderId="1" xfId="1721" applyNumberFormat="1" applyFont="1" applyBorder="1" applyAlignment="1">
      <alignment horizontal="right" vertical="center" wrapText="1"/>
    </xf>
    <xf numFmtId="0" fontId="4" fillId="0" borderId="1" xfId="1721" applyFont="1" applyBorder="1" applyAlignment="1">
      <alignment horizontal="center" vertical="center"/>
    </xf>
    <xf numFmtId="43" fontId="4" fillId="0" borderId="0" xfId="1721" applyNumberFormat="1" applyFont="1" applyAlignment="1">
      <alignment horizontal="right" vertical="center" wrapText="1"/>
    </xf>
    <xf numFmtId="0" fontId="3" fillId="0" borderId="0" xfId="1705" applyFont="1">
      <alignment vertical="center"/>
    </xf>
    <xf numFmtId="0" fontId="3" fillId="0" borderId="0" xfId="1705" applyFont="1" applyAlignment="1">
      <alignment horizontal="center" vertical="center"/>
    </xf>
    <xf numFmtId="9" fontId="3" fillId="0" borderId="0" xfId="1705" applyNumberFormat="1" applyFont="1" applyAlignment="1">
      <alignment horizontal="center" vertical="center"/>
    </xf>
    <xf numFmtId="0" fontId="1" fillId="0" borderId="0" xfId="1707" applyFont="1">
      <alignment vertical="center"/>
    </xf>
    <xf numFmtId="0" fontId="1" fillId="0" borderId="0" xfId="1705" applyFont="1" applyAlignment="1">
      <alignment horizontal="center" vertical="center"/>
    </xf>
    <xf numFmtId="9" fontId="1" fillId="0" borderId="0" xfId="1705" applyNumberFormat="1" applyFont="1" applyAlignment="1">
      <alignment horizontal="center" vertical="center"/>
    </xf>
    <xf numFmtId="0" fontId="1" fillId="0" borderId="0" xfId="1705" applyFont="1">
      <alignment vertical="center"/>
    </xf>
    <xf numFmtId="0" fontId="2" fillId="0" borderId="0" xfId="1705" applyFont="1" applyAlignment="1">
      <alignment horizontal="center" vertical="center"/>
    </xf>
    <xf numFmtId="0" fontId="2" fillId="0" borderId="0" xfId="1705" applyFont="1">
      <alignment vertical="center"/>
    </xf>
    <xf numFmtId="0" fontId="3" fillId="0" borderId="6" xfId="1705" applyFont="1" applyBorder="1" applyAlignment="1">
      <alignment horizontal="right" vertical="center"/>
    </xf>
    <xf numFmtId="0" fontId="3" fillId="0" borderId="0" xfId="1705" applyFont="1" applyAlignment="1">
      <alignment horizontal="right" vertical="center"/>
    </xf>
    <xf numFmtId="0" fontId="3" fillId="0" borderId="1" xfId="1705" applyFont="1" applyBorder="1" applyAlignment="1">
      <alignment horizontal="center" vertical="center"/>
    </xf>
    <xf numFmtId="0" fontId="3" fillId="0" borderId="1" xfId="1705" applyFont="1" applyBorder="1" applyAlignment="1">
      <alignment horizontal="center" vertical="center" wrapText="1"/>
    </xf>
    <xf numFmtId="9" fontId="3" fillId="0" borderId="7" xfId="1705" applyNumberFormat="1" applyFont="1" applyBorder="1" applyAlignment="1">
      <alignment horizontal="center" vertical="center" wrapText="1"/>
    </xf>
    <xf numFmtId="0" fontId="3" fillId="0" borderId="7" xfId="1705" applyFont="1" applyBorder="1" applyAlignment="1">
      <alignment horizontal="center" vertical="center" wrapText="1"/>
    </xf>
    <xf numFmtId="0" fontId="3" fillId="0" borderId="0" xfId="1705" applyFont="1" applyAlignment="1">
      <alignment horizontal="center" vertical="center" wrapText="1"/>
    </xf>
    <xf numFmtId="197" fontId="4" fillId="0" borderId="1" xfId="1616" applyNumberFormat="1" applyFont="1" applyBorder="1" applyAlignment="1">
      <alignment horizontal="left" vertical="center" wrapText="1"/>
    </xf>
    <xf numFmtId="3" fontId="3" fillId="0" borderId="1" xfId="1616" applyNumberFormat="1" applyFont="1" applyBorder="1" applyAlignment="1">
      <alignment vertical="center"/>
    </xf>
    <xf numFmtId="198" fontId="4" fillId="0" borderId="1" xfId="1616" applyNumberFormat="1" applyFont="1" applyBorder="1" applyAlignment="1">
      <alignment horizontal="center" vertical="center" wrapText="1"/>
    </xf>
    <xf numFmtId="194" fontId="4" fillId="0" borderId="1" xfId="1616" applyNumberFormat="1" applyFont="1" applyBorder="1" applyAlignment="1">
      <alignment horizontal="center" vertical="center" wrapText="1"/>
    </xf>
    <xf numFmtId="197" fontId="4" fillId="0" borderId="0" xfId="1616" applyNumberFormat="1" applyFont="1" applyAlignment="1">
      <alignment horizontal="center" vertical="center" wrapText="1"/>
    </xf>
    <xf numFmtId="197" fontId="4" fillId="0" borderId="1" xfId="1616" applyNumberFormat="1" applyFont="1" applyBorder="1" applyAlignment="1">
      <alignment horizontal="center" vertical="center" wrapText="1"/>
    </xf>
    <xf numFmtId="192" fontId="4" fillId="0" borderId="1" xfId="2671" applyNumberFormat="1" applyFont="1" applyFill="1" applyBorder="1" applyAlignment="1">
      <alignment horizontal="right" vertical="center" wrapText="1"/>
    </xf>
    <xf numFmtId="0" fontId="3" fillId="0" borderId="0" xfId="1705" applyFont="1" applyAlignment="1">
      <alignment horizontal="left" vertical="center" wrapText="1"/>
    </xf>
    <xf numFmtId="0" fontId="3" fillId="0" borderId="5" xfId="1705" applyFont="1" applyBorder="1" applyAlignment="1">
      <alignment horizontal="center" vertical="center" wrapText="1"/>
    </xf>
    <xf numFmtId="3" fontId="3" fillId="0" borderId="1" xfId="1616" applyNumberFormat="1" applyFont="1" applyBorder="1"/>
    <xf numFmtId="194" fontId="3" fillId="0" borderId="1" xfId="1616" applyNumberFormat="1" applyFont="1" applyBorder="1" applyAlignment="1">
      <alignment horizontal="center" vertical="center" wrapText="1"/>
    </xf>
    <xf numFmtId="3" fontId="3" fillId="0" borderId="0" xfId="1705" applyNumberFormat="1" applyFont="1">
      <alignment vertical="center"/>
    </xf>
    <xf numFmtId="3" fontId="3" fillId="0" borderId="0" xfId="1616" applyNumberFormat="1" applyFont="1"/>
    <xf numFmtId="199" fontId="3" fillId="0" borderId="1" xfId="1616" applyNumberFormat="1" applyFont="1" applyBorder="1"/>
    <xf numFmtId="192" fontId="3" fillId="0" borderId="1" xfId="2671" applyNumberFormat="1" applyFont="1" applyFill="1" applyBorder="1" applyAlignment="1">
      <alignment horizontal="right" vertical="center" wrapText="1"/>
    </xf>
    <xf numFmtId="200" fontId="3" fillId="0" borderId="0" xfId="1705" applyNumberFormat="1" applyFont="1">
      <alignment vertical="center"/>
    </xf>
    <xf numFmtId="3" fontId="2" fillId="0" borderId="0" xfId="1616" applyNumberFormat="1" applyFont="1" applyAlignment="1">
      <alignment horizontal="right" vertical="center"/>
    </xf>
    <xf numFmtId="0" fontId="3" fillId="0" borderId="0" xfId="1616" applyFont="1" applyAlignment="1">
      <alignment horizontal="center" vertical="center"/>
    </xf>
    <xf numFmtId="0" fontId="1" fillId="0" borderId="0" xfId="1616" applyFont="1" applyAlignment="1">
      <alignment horizontal="center" vertical="center"/>
    </xf>
    <xf numFmtId="3" fontId="6" fillId="0" borderId="0" xfId="1616" applyNumberFormat="1" applyFont="1" applyAlignment="1">
      <alignment horizontal="center" vertical="center"/>
    </xf>
    <xf numFmtId="3" fontId="3" fillId="0" borderId="6" xfId="1616" applyNumberFormat="1" applyFont="1" applyBorder="1" applyAlignment="1">
      <alignment horizontal="center" vertical="center"/>
    </xf>
    <xf numFmtId="3" fontId="3" fillId="0" borderId="6" xfId="1616" applyNumberFormat="1" applyFont="1" applyBorder="1" applyAlignment="1">
      <alignment horizontal="right" vertical="center"/>
    </xf>
    <xf numFmtId="3" fontId="3" fillId="0" borderId="1" xfId="1616" applyNumberFormat="1" applyFont="1" applyBorder="1" applyAlignment="1">
      <alignment horizontal="center" vertical="center"/>
    </xf>
    <xf numFmtId="192" fontId="3" fillId="0" borderId="1" xfId="1616" applyNumberFormat="1" applyFont="1" applyBorder="1" applyAlignment="1">
      <alignment horizontal="center" vertical="center"/>
    </xf>
    <xf numFmtId="3" fontId="3" fillId="0" borderId="0" xfId="1616" applyNumberFormat="1" applyFont="1" applyAlignment="1">
      <alignment vertical="center"/>
    </xf>
    <xf numFmtId="199" fontId="3" fillId="0" borderId="1" xfId="1616" applyNumberFormat="1" applyFont="1" applyBorder="1" applyAlignment="1">
      <alignment horizontal="center" vertical="center"/>
    </xf>
    <xf numFmtId="201" fontId="3" fillId="0" borderId="1" xfId="1616" applyNumberFormat="1" applyFont="1" applyBorder="1" applyAlignment="1">
      <alignment horizontal="center" vertical="center"/>
    </xf>
    <xf numFmtId="192" fontId="3" fillId="0" borderId="1" xfId="1616" applyNumberFormat="1" applyFont="1" applyBorder="1" applyAlignment="1">
      <alignment horizontal="center" vertical="center" wrapText="1"/>
    </xf>
    <xf numFmtId="202" fontId="4" fillId="0" borderId="0" xfId="1616" applyNumberFormat="1" applyFont="1" applyAlignment="1">
      <alignment vertical="center"/>
    </xf>
    <xf numFmtId="192" fontId="3" fillId="0" borderId="1" xfId="2671" applyNumberFormat="1" applyFont="1" applyFill="1" applyBorder="1" applyAlignment="1">
      <alignment horizontal="center" vertical="center" wrapText="1"/>
    </xf>
    <xf numFmtId="192" fontId="3" fillId="0" borderId="1" xfId="1620" applyNumberFormat="1" applyFont="1" applyBorder="1" applyAlignment="1">
      <alignment horizontal="center" vertical="center" wrapText="1"/>
    </xf>
    <xf numFmtId="4" fontId="3" fillId="0" borderId="0" xfId="1616" applyNumberFormat="1" applyFont="1" applyAlignment="1">
      <alignment horizontal="center" vertical="center"/>
    </xf>
    <xf numFmtId="0" fontId="1" fillId="0" borderId="0" xfId="1620" applyFont="1"/>
    <xf numFmtId="0" fontId="2" fillId="0" borderId="0" xfId="1620" applyFont="1"/>
    <xf numFmtId="0" fontId="3" fillId="0" borderId="0" xfId="1620" applyFont="1"/>
    <xf numFmtId="3" fontId="2" fillId="0" borderId="0" xfId="1620" applyNumberFormat="1" applyFont="1" applyAlignment="1">
      <alignment horizontal="center" vertical="center"/>
    </xf>
    <xf numFmtId="3" fontId="3" fillId="0" borderId="0" xfId="1620" applyNumberFormat="1" applyFont="1" applyAlignment="1">
      <alignment horizontal="right" vertical="center"/>
    </xf>
    <xf numFmtId="3" fontId="3" fillId="0" borderId="0" xfId="1620" applyNumberFormat="1" applyFont="1" applyAlignment="1">
      <alignment horizontal="center" vertical="center"/>
    </xf>
    <xf numFmtId="0" fontId="3" fillId="0" borderId="1" xfId="1620" applyFont="1" applyBorder="1" applyAlignment="1">
      <alignment horizontal="center" vertical="center"/>
    </xf>
    <xf numFmtId="0" fontId="3" fillId="0" borderId="1" xfId="1620" applyFont="1" applyBorder="1" applyAlignment="1">
      <alignment horizontal="center" vertical="center" wrapText="1"/>
    </xf>
    <xf numFmtId="193" fontId="4" fillId="0" borderId="1" xfId="1620" applyNumberFormat="1" applyFont="1" applyBorder="1" applyAlignment="1">
      <alignment horizontal="left" vertical="center" wrapText="1"/>
    </xf>
    <xf numFmtId="192" fontId="4" fillId="0" borderId="1" xfId="1723" applyNumberFormat="1" applyFont="1" applyBorder="1" applyAlignment="1">
      <alignment horizontal="right" vertical="center" wrapText="1"/>
    </xf>
    <xf numFmtId="192" fontId="3" fillId="0" borderId="1" xfId="1620" applyNumberFormat="1" applyFont="1" applyBorder="1" applyAlignment="1">
      <alignment vertical="center"/>
    </xf>
    <xf numFmtId="194" fontId="3" fillId="0" borderId="5" xfId="1620" applyNumberFormat="1" applyFont="1" applyBorder="1" applyAlignment="1">
      <alignment horizontal="center" vertical="center"/>
    </xf>
    <xf numFmtId="4" fontId="3" fillId="0" borderId="0" xfId="1620" applyNumberFormat="1" applyFont="1"/>
    <xf numFmtId="41" fontId="4" fillId="0" borderId="1" xfId="1723" applyNumberFormat="1" applyFont="1" applyBorder="1" applyAlignment="1">
      <alignment horizontal="right" vertical="center" wrapText="1"/>
    </xf>
    <xf numFmtId="41" fontId="3" fillId="0" borderId="1" xfId="1620" applyNumberFormat="1" applyFont="1" applyBorder="1" applyAlignment="1">
      <alignment vertical="center"/>
    </xf>
    <xf numFmtId="193" fontId="4" fillId="0" borderId="1" xfId="1620" applyNumberFormat="1" applyFont="1" applyBorder="1" applyAlignment="1">
      <alignment horizontal="center" vertical="center" wrapText="1"/>
    </xf>
    <xf numFmtId="0" fontId="3" fillId="0" borderId="0" xfId="1717" applyFont="1"/>
    <xf numFmtId="0" fontId="1" fillId="0" borderId="0" xfId="1712" applyFont="1" applyAlignment="1">
      <alignment vertical="center"/>
    </xf>
    <xf numFmtId="3" fontId="3" fillId="0" borderId="6" xfId="1620" applyNumberFormat="1" applyFont="1" applyBorder="1" applyAlignment="1">
      <alignment horizontal="center" vertical="center"/>
    </xf>
    <xf numFmtId="3" fontId="3" fillId="0" borderId="6" xfId="1620" applyNumberFormat="1" applyFont="1" applyBorder="1" applyAlignment="1">
      <alignment horizontal="right" vertical="center"/>
    </xf>
    <xf numFmtId="3" fontId="3" fillId="0" borderId="1" xfId="1620" applyNumberFormat="1" applyFont="1" applyBorder="1" applyAlignment="1">
      <alignment horizontal="center" vertical="center"/>
    </xf>
    <xf numFmtId="199" fontId="3" fillId="0" borderId="1" xfId="1620" applyNumberFormat="1" applyFont="1" applyBorder="1" applyAlignment="1">
      <alignment horizontal="center" vertical="center" wrapText="1"/>
    </xf>
    <xf numFmtId="196" fontId="3" fillId="0" borderId="0" xfId="1705" applyNumberFormat="1" applyFont="1">
      <alignment vertical="center"/>
    </xf>
    <xf numFmtId="192" fontId="3" fillId="0" borderId="0" xfId="1705" applyNumberFormat="1" applyFont="1">
      <alignment vertical="center"/>
    </xf>
    <xf numFmtId="195" fontId="3" fillId="0" borderId="0" xfId="1705" applyNumberFormat="1" applyFont="1">
      <alignment vertical="center"/>
    </xf>
    <xf numFmtId="41" fontId="3" fillId="0" borderId="0" xfId="1705" applyNumberFormat="1" applyFont="1">
      <alignment vertical="center"/>
    </xf>
    <xf numFmtId="0" fontId="1" fillId="0" borderId="0" xfId="1717" applyFont="1" applyAlignment="1">
      <alignment vertical="center"/>
    </xf>
    <xf numFmtId="0" fontId="2" fillId="0" borderId="0" xfId="1717" applyFont="1" applyAlignment="1">
      <alignment vertical="center"/>
    </xf>
    <xf numFmtId="0" fontId="3" fillId="0" borderId="0" xfId="1620" applyFont="1" applyBorder="1" applyAlignment="1">
      <alignment horizontal="center" vertical="center"/>
    </xf>
    <xf numFmtId="0" fontId="3" fillId="0" borderId="0" xfId="1620" applyFont="1" applyAlignment="1">
      <alignment vertical="center"/>
    </xf>
    <xf numFmtId="0" fontId="3" fillId="0" borderId="0" xfId="1717" applyFont="1" applyAlignment="1">
      <alignment vertical="center"/>
    </xf>
    <xf numFmtId="0" fontId="2" fillId="0" borderId="0" xfId="1620" applyFont="1" applyAlignment="1">
      <alignment horizontal="center" vertical="center" wrapText="1"/>
    </xf>
    <xf numFmtId="3" fontId="3" fillId="0" borderId="0" xfId="1620" applyNumberFormat="1" applyFont="1" applyBorder="1" applyAlignment="1">
      <alignment horizontal="right" vertical="center"/>
    </xf>
    <xf numFmtId="3" fontId="3" fillId="0" borderId="0" xfId="1620" applyNumberFormat="1" applyFont="1" applyBorder="1" applyAlignment="1">
      <alignment horizontal="center" vertical="center"/>
    </xf>
    <xf numFmtId="0" fontId="3" fillId="0" borderId="5" xfId="1620" applyFont="1" applyBorder="1" applyAlignment="1">
      <alignment vertical="center" wrapText="1"/>
    </xf>
    <xf numFmtId="0" fontId="3" fillId="0" borderId="5" xfId="1620" applyFont="1" applyBorder="1" applyAlignment="1">
      <alignment vertical="center"/>
    </xf>
    <xf numFmtId="0" fontId="3" fillId="0" borderId="1" xfId="1620" applyFont="1" applyBorder="1" applyAlignment="1">
      <alignment vertical="center" wrapText="1"/>
    </xf>
    <xf numFmtId="0" fontId="3" fillId="0" borderId="1" xfId="1620" applyFont="1" applyBorder="1" applyAlignment="1">
      <alignment vertical="center"/>
    </xf>
    <xf numFmtId="0" fontId="3" fillId="0" borderId="0" xfId="1620" applyFont="1" applyAlignment="1">
      <alignment horizontal="center" vertical="center"/>
    </xf>
    <xf numFmtId="0" fontId="3" fillId="0" borderId="0" xfId="1620" applyFont="1" applyAlignment="1">
      <alignment horizontal="left" vertical="center" indent="1"/>
    </xf>
    <xf numFmtId="0" fontId="3" fillId="0" borderId="6" xfId="1717" applyFont="1" applyBorder="1" applyAlignment="1">
      <alignment horizontal="right" vertical="center"/>
    </xf>
    <xf numFmtId="0" fontId="1" fillId="0" borderId="0" xfId="1717" applyFont="1"/>
    <xf numFmtId="0" fontId="2" fillId="0" borderId="0" xfId="1717" applyFont="1"/>
    <xf numFmtId="0" fontId="3" fillId="0" borderId="0" xfId="1717" applyFont="1" applyFill="1"/>
    <xf numFmtId="0" fontId="3" fillId="0" borderId="0" xfId="1705" applyFont="1" applyFill="1">
      <alignment vertical="center"/>
    </xf>
    <xf numFmtId="0" fontId="3" fillId="0" borderId="0" xfId="1717" applyFont="1" applyAlignment="1">
      <alignment wrapText="1"/>
    </xf>
    <xf numFmtId="0" fontId="1" fillId="0" borderId="0" xfId="1712" applyFont="1" applyAlignment="1">
      <alignment vertical="center" wrapText="1"/>
    </xf>
    <xf numFmtId="0" fontId="1" fillId="0" borderId="0" xfId="1717" applyFont="1" applyAlignment="1">
      <alignment wrapText="1"/>
    </xf>
    <xf numFmtId="0" fontId="3" fillId="0" borderId="0" xfId="1717" applyFont="1" applyFill="1" applyAlignment="1">
      <alignment wrapText="1"/>
    </xf>
    <xf numFmtId="0" fontId="3" fillId="0" borderId="6" xfId="1717" applyFont="1" applyFill="1" applyBorder="1" applyAlignment="1">
      <alignment horizontal="right" vertical="center"/>
    </xf>
    <xf numFmtId="0" fontId="3" fillId="0" borderId="1" xfId="1620" applyFont="1" applyFill="1" applyBorder="1" applyAlignment="1">
      <alignment horizontal="center" vertical="center" wrapText="1"/>
    </xf>
    <xf numFmtId="0" fontId="3" fillId="0" borderId="1" xfId="1717" applyFont="1" applyFill="1" applyBorder="1" applyAlignment="1">
      <alignment horizontal="center" vertical="center" wrapText="1"/>
    </xf>
    <xf numFmtId="0" fontId="4" fillId="0" borderId="1" xfId="1727" applyFont="1" applyFill="1" applyBorder="1" applyAlignment="1">
      <alignment vertical="center" wrapText="1"/>
    </xf>
    <xf numFmtId="201" fontId="3" fillId="0" borderId="1" xfId="1719" applyNumberFormat="1" applyFont="1" applyFill="1" applyBorder="1" applyAlignment="1">
      <alignment horizontal="right" vertical="center" wrapText="1"/>
    </xf>
    <xf numFmtId="0" fontId="3" fillId="0" borderId="1" xfId="1620" applyFont="1" applyFill="1" applyBorder="1" applyAlignment="1">
      <alignment horizontal="left" vertical="center" wrapText="1"/>
    </xf>
    <xf numFmtId="0" fontId="4" fillId="0" borderId="1" xfId="1727" applyFont="1" applyFill="1" applyBorder="1" applyAlignment="1">
      <alignment horizontal="left" vertical="center" wrapText="1"/>
    </xf>
    <xf numFmtId="192" fontId="3" fillId="0" borderId="1" xfId="2671" applyNumberFormat="1" applyFont="1" applyFill="1" applyBorder="1" applyAlignment="1" applyProtection="1">
      <alignment horizontal="right" vertical="center" wrapText="1"/>
    </xf>
    <xf numFmtId="0" fontId="3" fillId="0" borderId="1" xfId="1717" applyFont="1" applyFill="1" applyBorder="1" applyAlignment="1">
      <alignment wrapText="1"/>
    </xf>
    <xf numFmtId="0" fontId="3" fillId="0" borderId="1" xfId="1717" applyFont="1" applyFill="1" applyBorder="1"/>
    <xf numFmtId="0" fontId="4" fillId="0" borderId="1" xfId="1727" applyFont="1" applyFill="1" applyBorder="1" applyAlignment="1">
      <alignment horizontal="center" vertical="center" wrapText="1"/>
    </xf>
    <xf numFmtId="0" fontId="3" fillId="0" borderId="1" xfId="1717" applyFont="1" applyFill="1" applyBorder="1" applyAlignment="1">
      <alignment vertical="center" wrapText="1"/>
    </xf>
    <xf numFmtId="201" fontId="3" fillId="0" borderId="1" xfId="2671" applyNumberFormat="1" applyFont="1" applyFill="1" applyBorder="1" applyAlignment="1">
      <alignment horizontal="right" vertical="center" wrapText="1"/>
    </xf>
    <xf numFmtId="0" fontId="3" fillId="0" borderId="1" xfId="1620" applyFont="1" applyFill="1" applyBorder="1" applyAlignment="1">
      <alignment vertical="center" wrapText="1"/>
    </xf>
    <xf numFmtId="0" fontId="3" fillId="0" borderId="1" xfId="1705" applyFont="1" applyFill="1" applyBorder="1" applyAlignment="1">
      <alignment horizontal="center" vertical="center" wrapText="1"/>
    </xf>
    <xf numFmtId="200" fontId="3" fillId="0" borderId="0" xfId="1705" applyNumberFormat="1" applyFont="1" applyAlignment="1">
      <alignment vertical="center" wrapText="1"/>
    </xf>
    <xf numFmtId="10" fontId="3" fillId="0" borderId="0" xfId="473" applyNumberFormat="1" applyFont="1" applyFill="1" applyAlignment="1">
      <alignment vertical="center"/>
    </xf>
    <xf numFmtId="201" fontId="3" fillId="0" borderId="0" xfId="1717" applyNumberFormat="1" applyFont="1"/>
    <xf numFmtId="0" fontId="1" fillId="0" borderId="0" xfId="1620" applyFont="1" applyAlignment="1">
      <alignment vertical="center"/>
    </xf>
    <xf numFmtId="0" fontId="2" fillId="0" borderId="0" xfId="1620" applyFont="1" applyAlignment="1">
      <alignment vertical="center"/>
    </xf>
    <xf numFmtId="0" fontId="1" fillId="0" borderId="0" xfId="1712" applyFont="1" applyAlignment="1">
      <alignment horizontal="left" vertical="center"/>
    </xf>
    <xf numFmtId="0" fontId="3" fillId="0" borderId="0" xfId="1620" applyFont="1" applyAlignment="1">
      <alignment horizontal="right" vertical="center"/>
    </xf>
    <xf numFmtId="0" fontId="3" fillId="0" borderId="1" xfId="1717" applyFont="1" applyBorder="1" applyAlignment="1">
      <alignment horizontal="center" vertical="center" wrapText="1"/>
    </xf>
    <xf numFmtId="201" fontId="3" fillId="0" borderId="1" xfId="1620" applyNumberFormat="1" applyFont="1" applyBorder="1" applyAlignment="1">
      <alignment horizontal="right" vertical="center" wrapText="1"/>
    </xf>
    <xf numFmtId="3" fontId="3" fillId="0" borderId="1" xfId="1620" applyNumberFormat="1" applyFont="1" applyBorder="1" applyAlignment="1">
      <alignment horizontal="left" vertical="center"/>
    </xf>
    <xf numFmtId="201" fontId="3" fillId="0" borderId="0" xfId="1620" applyNumberFormat="1" applyFont="1" applyAlignment="1">
      <alignment vertical="center"/>
    </xf>
    <xf numFmtId="0" fontId="3" fillId="0" borderId="1" xfId="1717" applyFont="1" applyBorder="1" applyAlignment="1">
      <alignment vertical="center" wrapText="1"/>
    </xf>
    <xf numFmtId="0" fontId="3" fillId="0" borderId="1" xfId="1717" applyFont="1" applyBorder="1" applyAlignment="1">
      <alignment horizontal="center" vertical="center"/>
    </xf>
    <xf numFmtId="0" fontId="3" fillId="0" borderId="1" xfId="1717" applyFont="1" applyBorder="1" applyAlignment="1">
      <alignment horizontal="left" vertical="center"/>
    </xf>
    <xf numFmtId="0" fontId="1" fillId="0" borderId="0" xfId="1728" applyFont="1" applyFill="1" applyAlignment="1">
      <alignment horizontal="left" vertical="center"/>
    </xf>
    <xf numFmtId="0" fontId="2" fillId="0" borderId="0" xfId="1627" applyFont="1" applyFill="1" applyBorder="1" applyAlignment="1">
      <alignment vertical="center"/>
    </xf>
    <xf numFmtId="0" fontId="3" fillId="0" borderId="0" xfId="1728" applyFont="1" applyFill="1" applyBorder="1" applyAlignment="1">
      <alignment vertical="center"/>
    </xf>
    <xf numFmtId="0" fontId="3" fillId="0" borderId="0" xfId="1728" applyFont="1" applyFill="1" applyBorder="1" applyAlignment="1">
      <alignment horizontal="center" vertical="center" wrapText="1"/>
    </xf>
    <xf numFmtId="0" fontId="3" fillId="0" borderId="0" xfId="1728" applyFont="1" applyFill="1" applyBorder="1" applyAlignment="1">
      <alignment vertical="center" wrapText="1"/>
    </xf>
    <xf numFmtId="0" fontId="3" fillId="0" borderId="0" xfId="1728" applyFont="1" applyFill="1" applyAlignment="1">
      <alignment vertical="center"/>
    </xf>
    <xf numFmtId="0" fontId="2" fillId="0" borderId="0" xfId="1627" applyFont="1" applyFill="1" applyBorder="1" applyAlignment="1">
      <alignment horizontal="center" vertical="center" wrapText="1"/>
    </xf>
    <xf numFmtId="0" fontId="2" fillId="0" borderId="0" xfId="1627" applyFont="1" applyFill="1" applyBorder="1" applyAlignment="1">
      <alignment horizontal="center" vertical="center"/>
    </xf>
    <xf numFmtId="0" fontId="3" fillId="0" borderId="0" xfId="1728" applyFont="1" applyFill="1" applyBorder="1" applyAlignment="1">
      <alignment horizontal="right" vertical="center"/>
    </xf>
    <xf numFmtId="0" fontId="3" fillId="0" borderId="1" xfId="1728" applyFont="1" applyFill="1" applyBorder="1" applyAlignment="1">
      <alignment horizontal="center" vertical="center" wrapText="1"/>
    </xf>
    <xf numFmtId="0" fontId="3" fillId="0" borderId="1" xfId="1627" applyFont="1" applyFill="1" applyBorder="1" applyAlignment="1">
      <alignment horizontal="center" vertical="center" wrapText="1"/>
    </xf>
    <xf numFmtId="0" fontId="3" fillId="0" borderId="1" xfId="1613" applyFont="1" applyFill="1" applyBorder="1" applyAlignment="1">
      <alignment horizontal="left" vertical="center"/>
    </xf>
    <xf numFmtId="192" fontId="3" fillId="0" borderId="1" xfId="1613" applyNumberFormat="1" applyFont="1" applyFill="1" applyBorder="1" applyAlignment="1">
      <alignment horizontal="right" vertical="center" wrapText="1"/>
    </xf>
    <xf numFmtId="0" fontId="3" fillId="0" borderId="1" xfId="1613" applyFont="1" applyFill="1" applyBorder="1" applyAlignment="1">
      <alignment vertical="center"/>
    </xf>
    <xf numFmtId="0" fontId="3" fillId="0" borderId="0" xfId="1613" applyFont="1" applyFill="1" applyBorder="1" applyAlignment="1">
      <alignment horizontal="center" vertical="center" wrapText="1"/>
    </xf>
    <xf numFmtId="3" fontId="3" fillId="0" borderId="0" xfId="1613" applyNumberFormat="1" applyFont="1" applyFill="1" applyBorder="1" applyAlignment="1">
      <alignment vertical="center" wrapText="1"/>
    </xf>
    <xf numFmtId="0" fontId="3" fillId="0" borderId="0" xfId="1728" applyFont="1" applyFill="1" applyAlignment="1">
      <alignment vertical="center" wrapText="1"/>
    </xf>
    <xf numFmtId="0" fontId="3" fillId="0" borderId="0" xfId="1728" applyFont="1" applyFill="1" applyAlignment="1">
      <alignment horizontal="left" vertical="center" wrapText="1"/>
    </xf>
    <xf numFmtId="0" fontId="1" fillId="0" borderId="0" xfId="1613" applyFont="1" applyFill="1" applyAlignment="1">
      <alignment horizontal="left" vertical="center"/>
    </xf>
    <xf numFmtId="0" fontId="3" fillId="0" borderId="1" xfId="1728" applyFont="1" applyFill="1" applyBorder="1" applyAlignment="1">
      <alignment vertical="center" wrapText="1"/>
    </xf>
    <xf numFmtId="201" fontId="3" fillId="0" borderId="1" xfId="1728" applyNumberFormat="1" applyFont="1" applyFill="1" applyBorder="1" applyAlignment="1">
      <alignment horizontal="right" vertical="center" wrapText="1"/>
    </xf>
    <xf numFmtId="201" fontId="0" fillId="0" borderId="1" xfId="1623" applyNumberFormat="1" applyFont="1" applyFill="1" applyBorder="1" applyAlignment="1">
      <alignment horizontal="right" vertical="center"/>
    </xf>
    <xf numFmtId="0" fontId="1" fillId="0" borderId="0" xfId="1709" applyFont="1">
      <alignment vertical="center"/>
    </xf>
    <xf numFmtId="0" fontId="2" fillId="0" borderId="0" xfId="1709" applyFont="1">
      <alignment vertical="center"/>
    </xf>
    <xf numFmtId="0" fontId="3" fillId="0" borderId="0" xfId="1709" applyFont="1">
      <alignment vertical="center"/>
    </xf>
    <xf numFmtId="0" fontId="3" fillId="0" borderId="0" xfId="1613" applyFont="1"/>
    <xf numFmtId="0" fontId="2" fillId="0" borderId="0" xfId="1709" applyFont="1" applyAlignment="1">
      <alignment horizontal="center" vertical="center" wrapText="1"/>
    </xf>
    <xf numFmtId="0" fontId="2" fillId="0" borderId="0" xfId="1709" applyFont="1" applyAlignment="1">
      <alignment horizontal="center" vertical="center"/>
    </xf>
    <xf numFmtId="0" fontId="3" fillId="0" borderId="6" xfId="1709" applyFont="1" applyBorder="1" applyAlignment="1">
      <alignment horizontal="right" vertical="center"/>
    </xf>
    <xf numFmtId="0" fontId="3" fillId="0" borderId="1" xfId="1613" applyFont="1" applyBorder="1" applyAlignment="1">
      <alignment horizontal="center" vertical="center"/>
    </xf>
    <xf numFmtId="192" fontId="3" fillId="0" borderId="1" xfId="1613" applyNumberFormat="1" applyFont="1" applyBorder="1" applyAlignment="1">
      <alignment horizontal="center" vertical="center"/>
    </xf>
    <xf numFmtId="0" fontId="3" fillId="0" borderId="1" xfId="1627" applyFont="1" applyBorder="1" applyAlignment="1">
      <alignment horizontal="left" vertical="center"/>
    </xf>
    <xf numFmtId="0" fontId="3" fillId="0" borderId="1" xfId="1627" applyFont="1" applyBorder="1" applyAlignment="1">
      <alignment horizontal="left" vertical="center" wrapText="1"/>
    </xf>
    <xf numFmtId="0" fontId="3" fillId="2" borderId="1" xfId="1629" applyFont="1" applyFill="1" applyBorder="1" applyAlignment="1">
      <alignment horizontal="left" vertical="center"/>
    </xf>
    <xf numFmtId="0" fontId="3" fillId="0" borderId="1" xfId="1629" applyFont="1" applyBorder="1" applyAlignment="1">
      <alignment horizontal="left" vertical="center"/>
    </xf>
    <xf numFmtId="0" fontId="0" fillId="0" borderId="0" xfId="1709" applyFill="1" applyBorder="1" applyAlignment="1">
      <alignment vertical="center"/>
    </xf>
    <xf numFmtId="0" fontId="7" fillId="0" borderId="0" xfId="1709" applyFont="1" applyFill="1" applyBorder="1" applyAlignment="1">
      <alignment vertical="center"/>
    </xf>
    <xf numFmtId="0" fontId="1" fillId="0" borderId="0" xfId="1709" applyFont="1" applyFill="1" applyBorder="1" applyAlignment="1">
      <alignment horizontal="left" vertical="center"/>
    </xf>
    <xf numFmtId="0" fontId="2" fillId="0" borderId="0" xfId="1709" applyFont="1" applyFill="1" applyBorder="1" applyAlignment="1">
      <alignment horizontal="center" vertical="center"/>
    </xf>
    <xf numFmtId="0" fontId="3" fillId="0" borderId="0" xfId="1709" applyFont="1" applyFill="1" applyBorder="1" applyAlignment="1">
      <alignment vertical="center"/>
    </xf>
    <xf numFmtId="0" fontId="3" fillId="0" borderId="1" xfId="0" applyFont="1" applyFill="1" applyBorder="1" applyAlignment="1">
      <alignment horizontal="center" vertical="center" wrapText="1"/>
    </xf>
    <xf numFmtId="0" fontId="3" fillId="0" borderId="1" xfId="1627" applyFont="1" applyFill="1" applyBorder="1" applyAlignment="1">
      <alignment horizontal="center" vertical="center"/>
    </xf>
    <xf numFmtId="0" fontId="3" fillId="2" borderId="1" xfId="1629" applyFont="1" applyFill="1" applyBorder="1" applyAlignment="1">
      <alignment horizontal="center" vertical="center"/>
    </xf>
    <xf numFmtId="0" fontId="3" fillId="0" borderId="1" xfId="1629" applyFont="1" applyFill="1" applyBorder="1" applyAlignment="1">
      <alignment horizontal="center" vertical="center"/>
    </xf>
    <xf numFmtId="49" fontId="3" fillId="0" borderId="1" xfId="2772" applyNumberFormat="1" applyFont="1" applyFill="1" applyBorder="1" applyAlignment="1">
      <alignment horizontal="center" vertical="center"/>
    </xf>
    <xf numFmtId="192" fontId="3" fillId="0" borderId="1" xfId="1713" applyNumberFormat="1" applyFont="1" applyFill="1" applyBorder="1" applyAlignment="1">
      <alignment vertical="center"/>
    </xf>
    <xf numFmtId="3" fontId="3" fillId="2" borderId="1" xfId="0" applyNumberFormat="1" applyFont="1" applyFill="1" applyBorder="1" applyAlignment="1" applyProtection="1">
      <alignment vertical="center"/>
    </xf>
    <xf numFmtId="193" fontId="3" fillId="2" borderId="1" xfId="0" applyNumberFormat="1" applyFont="1" applyFill="1" applyBorder="1" applyAlignment="1" applyProtection="1">
      <alignment vertical="center"/>
    </xf>
    <xf numFmtId="193" fontId="3" fillId="0" borderId="1" xfId="1713" applyNumberFormat="1" applyFont="1" applyFill="1" applyBorder="1" applyAlignment="1">
      <alignment vertical="center"/>
    </xf>
    <xf numFmtId="192" fontId="3" fillId="0" borderId="1" xfId="1709" applyNumberFormat="1" applyFont="1" applyFill="1" applyBorder="1" applyAlignment="1">
      <alignment horizontal="right" vertical="center"/>
    </xf>
    <xf numFmtId="193" fontId="3" fillId="0" borderId="1" xfId="0" applyNumberFormat="1" applyFont="1" applyFill="1" applyBorder="1" applyAlignment="1">
      <alignment vertical="center"/>
    </xf>
    <xf numFmtId="193" fontId="3" fillId="0" borderId="1" xfId="1709" applyNumberFormat="1" applyFont="1" applyFill="1" applyBorder="1" applyAlignment="1">
      <alignment vertical="center"/>
    </xf>
    <xf numFmtId="193" fontId="3" fillId="0" borderId="1" xfId="0" applyNumberFormat="1" applyFont="1" applyFill="1" applyBorder="1" applyAlignment="1" applyProtection="1">
      <alignment horizontal="left" vertical="center"/>
    </xf>
    <xf numFmtId="0" fontId="3" fillId="0" borderId="6" xfId="1709" applyFont="1" applyFill="1" applyBorder="1" applyAlignment="1">
      <alignment horizontal="center" vertical="center"/>
    </xf>
    <xf numFmtId="0" fontId="1" fillId="0" borderId="0" xfId="1623" applyFont="1" applyFill="1">
      <alignment vertical="center"/>
    </xf>
    <xf numFmtId="0" fontId="2" fillId="0" borderId="0" xfId="1623" applyFont="1" applyFill="1">
      <alignment vertical="center"/>
    </xf>
    <xf numFmtId="0" fontId="3" fillId="0" borderId="0" xfId="1623" applyFont="1" applyFill="1">
      <alignment vertical="center"/>
    </xf>
    <xf numFmtId="0" fontId="3" fillId="0" borderId="0" xfId="1623" applyFont="1" applyFill="1" applyAlignment="1">
      <alignment horizontal="center" vertical="center"/>
    </xf>
    <xf numFmtId="0" fontId="1" fillId="0" borderId="0" xfId="1709" applyFont="1" applyFill="1">
      <alignment vertical="center"/>
    </xf>
    <xf numFmtId="0" fontId="1" fillId="0" borderId="0" xfId="1623" applyFont="1" applyFill="1" applyAlignment="1">
      <alignment horizontal="center" vertical="center"/>
    </xf>
    <xf numFmtId="0" fontId="2" fillId="0" borderId="0" xfId="1623" applyFont="1" applyFill="1" applyAlignment="1">
      <alignment horizontal="center" vertical="center"/>
    </xf>
    <xf numFmtId="0" fontId="8" fillId="0" borderId="0" xfId="1623" applyFont="1" applyFill="1" applyAlignment="1">
      <alignment horizontal="center" vertical="center"/>
    </xf>
    <xf numFmtId="0" fontId="3" fillId="0" borderId="6" xfId="1623" applyFont="1" applyFill="1" applyBorder="1" applyAlignment="1">
      <alignment horizontal="right" vertical="center"/>
    </xf>
    <xf numFmtId="0" fontId="3" fillId="0" borderId="7" xfId="1623" applyFont="1" applyFill="1" applyBorder="1" applyAlignment="1">
      <alignment horizontal="center" vertical="center"/>
    </xf>
    <xf numFmtId="0" fontId="3" fillId="0" borderId="1" xfId="1623" applyFont="1" applyFill="1" applyBorder="1" applyAlignment="1">
      <alignment horizontal="center" vertical="center"/>
    </xf>
    <xf numFmtId="0" fontId="3" fillId="0" borderId="1" xfId="1738" applyFont="1" applyFill="1" applyBorder="1" applyAlignment="1">
      <alignment horizontal="center" vertical="center" wrapText="1"/>
    </xf>
    <xf numFmtId="0" fontId="3" fillId="0" borderId="1" xfId="1623" applyFont="1" applyFill="1" applyBorder="1" applyAlignment="1">
      <alignment horizontal="center" vertical="center" wrapText="1"/>
    </xf>
    <xf numFmtId="49" fontId="3" fillId="0" borderId="1" xfId="1623" applyNumberFormat="1" applyFont="1" applyFill="1" applyBorder="1" applyAlignment="1">
      <alignment horizontal="left" vertical="center" wrapText="1"/>
    </xf>
    <xf numFmtId="201" fontId="3" fillId="0" borderId="1" xfId="1623" applyNumberFormat="1" applyFont="1" applyFill="1" applyBorder="1" applyAlignment="1">
      <alignment horizontal="right" vertical="center"/>
    </xf>
    <xf numFmtId="49" fontId="3" fillId="0" borderId="1" xfId="1623" applyNumberFormat="1" applyFont="1" applyFill="1" applyBorder="1" applyAlignment="1">
      <alignment horizontal="left" vertical="center" wrapText="1" indent="1"/>
    </xf>
    <xf numFmtId="0" fontId="3" fillId="0" borderId="1" xfId="1613" applyFont="1" applyFill="1" applyBorder="1" applyAlignment="1">
      <alignment vertical="center" wrapText="1"/>
    </xf>
    <xf numFmtId="201" fontId="3" fillId="0" borderId="0" xfId="1623" applyNumberFormat="1" applyFont="1" applyFill="1">
      <alignment vertical="center"/>
    </xf>
    <xf numFmtId="0" fontId="3" fillId="0" borderId="1" xfId="1623" applyFont="1" applyFill="1" applyBorder="1">
      <alignment vertical="center"/>
    </xf>
    <xf numFmtId="201" fontId="3" fillId="0" borderId="0" xfId="1623" applyNumberFormat="1" applyFont="1" applyFill="1" applyAlignment="1">
      <alignment horizontal="center" vertical="center"/>
    </xf>
    <xf numFmtId="192" fontId="3" fillId="0" borderId="0" xfId="1623" applyNumberFormat="1" applyFont="1" applyFill="1" applyAlignment="1">
      <alignment horizontal="center" vertical="center"/>
    </xf>
    <xf numFmtId="0" fontId="1" fillId="0" borderId="0" xfId="1623" applyFont="1">
      <alignment vertical="center"/>
    </xf>
    <xf numFmtId="0" fontId="2" fillId="0" borderId="0" xfId="1623" applyFont="1">
      <alignment vertical="center"/>
    </xf>
    <xf numFmtId="0" fontId="3" fillId="0" borderId="0" xfId="1623" applyFont="1">
      <alignment vertical="center"/>
    </xf>
    <xf numFmtId="194" fontId="3" fillId="0" borderId="0" xfId="1623" applyNumberFormat="1" applyFont="1">
      <alignment vertical="center"/>
    </xf>
    <xf numFmtId="0" fontId="1" fillId="0" borderId="0" xfId="1710" applyFont="1" applyFill="1">
      <alignment vertical="center"/>
    </xf>
    <xf numFmtId="194" fontId="1" fillId="0" borderId="0" xfId="1623" applyNumberFormat="1" applyFont="1" applyFill="1">
      <alignment vertical="center"/>
    </xf>
    <xf numFmtId="194" fontId="3" fillId="0" borderId="0" xfId="1623" applyNumberFormat="1" applyFont="1" applyFill="1" applyAlignment="1">
      <alignment horizontal="right" vertical="center"/>
    </xf>
    <xf numFmtId="0" fontId="3" fillId="0" borderId="1" xfId="1613" applyFont="1" applyFill="1" applyBorder="1" applyAlignment="1">
      <alignment horizontal="center" vertical="center" wrapText="1"/>
    </xf>
    <xf numFmtId="194" fontId="3" fillId="0" borderId="1" xfId="1613" applyNumberFormat="1" applyFont="1" applyFill="1" applyBorder="1" applyAlignment="1">
      <alignment horizontal="center" vertical="center" wrapText="1"/>
    </xf>
    <xf numFmtId="49" fontId="3" fillId="0" borderId="1" xfId="1613" applyNumberFormat="1" applyFont="1" applyFill="1" applyBorder="1" applyAlignment="1">
      <alignment horizontal="left" vertical="center" wrapText="1"/>
    </xf>
    <xf numFmtId="201" fontId="3" fillId="0" borderId="1" xfId="1623" applyNumberFormat="1" applyFont="1" applyFill="1" applyBorder="1" applyAlignment="1">
      <alignment horizontal="right" vertical="center" wrapText="1"/>
    </xf>
    <xf numFmtId="194" fontId="3" fillId="0" borderId="1" xfId="1623" applyNumberFormat="1" applyFont="1" applyFill="1" applyBorder="1">
      <alignment vertical="center"/>
    </xf>
    <xf numFmtId="3" fontId="3" fillId="0" borderId="1" xfId="1613" applyNumberFormat="1" applyFont="1" applyFill="1" applyBorder="1" applyAlignment="1">
      <alignment vertical="center"/>
    </xf>
    <xf numFmtId="4" fontId="3" fillId="0" borderId="1" xfId="1613" applyNumberFormat="1" applyFont="1" applyFill="1" applyBorder="1" applyAlignment="1">
      <alignment vertical="center"/>
    </xf>
    <xf numFmtId="201" fontId="3" fillId="0" borderId="0" xfId="1623" applyNumberFormat="1" applyFont="1">
      <alignment vertical="center"/>
    </xf>
    <xf numFmtId="0" fontId="2" fillId="0" borderId="0" xfId="1613" applyFont="1"/>
    <xf numFmtId="0" fontId="2" fillId="0" borderId="0" xfId="1613" applyFont="1" applyAlignment="1">
      <alignment horizontal="center" vertical="center"/>
    </xf>
    <xf numFmtId="0" fontId="3" fillId="0" borderId="0" xfId="1613" applyFont="1" applyAlignment="1">
      <alignment horizontal="center" vertical="center"/>
    </xf>
    <xf numFmtId="1" fontId="3" fillId="0" borderId="0" xfId="1613" applyNumberFormat="1" applyFont="1" applyAlignment="1">
      <alignment horizontal="right" vertical="center"/>
    </xf>
    <xf numFmtId="0" fontId="3" fillId="0" borderId="7" xfId="1613" applyFont="1" applyBorder="1" applyAlignment="1">
      <alignment horizontal="center" vertical="center"/>
    </xf>
    <xf numFmtId="194" fontId="3" fillId="0" borderId="1" xfId="1613" applyNumberFormat="1" applyFont="1" applyBorder="1" applyAlignment="1">
      <alignment horizontal="center" vertical="center" wrapText="1"/>
    </xf>
    <xf numFmtId="0" fontId="3" fillId="0" borderId="1" xfId="1709" applyFont="1" applyBorder="1">
      <alignment vertical="center"/>
    </xf>
    <xf numFmtId="192" fontId="3" fillId="0" borderId="1" xfId="1709" applyNumberFormat="1" applyFont="1" applyBorder="1" applyAlignment="1">
      <alignment horizontal="right" vertical="center"/>
    </xf>
    <xf numFmtId="194" fontId="3" fillId="0" borderId="1" xfId="1709" applyNumberFormat="1" applyFont="1" applyBorder="1">
      <alignment vertical="center"/>
    </xf>
    <xf numFmtId="0" fontId="9" fillId="0" borderId="0" xfId="1672" applyFont="1" applyFill="1" applyAlignment="1">
      <alignment vertical="center"/>
    </xf>
    <xf numFmtId="0" fontId="10" fillId="0" borderId="0" xfId="1672" applyFont="1" applyFill="1" applyAlignment="1">
      <alignment vertical="center"/>
    </xf>
    <xf numFmtId="0" fontId="3" fillId="0" borderId="0" xfId="1672" applyFont="1" applyFill="1" applyAlignment="1">
      <alignment vertical="center"/>
    </xf>
    <xf numFmtId="0" fontId="4" fillId="0" borderId="0" xfId="1672" applyFont="1" applyFill="1" applyAlignment="1">
      <alignment vertical="center"/>
    </xf>
    <xf numFmtId="0" fontId="10" fillId="0" borderId="0" xfId="1672" applyFont="1" applyFill="1" applyAlignment="1">
      <alignment horizontal="center" vertical="center"/>
    </xf>
    <xf numFmtId="0" fontId="3" fillId="0" borderId="0" xfId="1672" applyFont="1" applyFill="1" applyAlignment="1">
      <alignment horizontal="right" vertical="center"/>
    </xf>
    <xf numFmtId="0" fontId="4" fillId="0" borderId="0" xfId="1613" applyFont="1" applyFill="1" applyAlignment="1">
      <alignment horizontal="right" vertical="center"/>
    </xf>
    <xf numFmtId="0" fontId="3" fillId="0" borderId="0" xfId="1672" applyFont="1" applyFill="1" applyAlignment="1">
      <alignment horizontal="center" vertical="center"/>
    </xf>
    <xf numFmtId="0" fontId="4" fillId="0" borderId="1" xfId="1613" applyFont="1" applyFill="1" applyBorder="1" applyAlignment="1">
      <alignment horizontal="center" vertical="center"/>
    </xf>
    <xf numFmtId="0" fontId="11" fillId="0" borderId="1" xfId="1613" applyFont="1" applyFill="1" applyBorder="1" applyAlignment="1">
      <alignment vertical="center"/>
    </xf>
    <xf numFmtId="3" fontId="11" fillId="0" borderId="1" xfId="1613" applyNumberFormat="1" applyFont="1" applyFill="1" applyBorder="1" applyAlignment="1">
      <alignment horizontal="right" vertical="center"/>
    </xf>
    <xf numFmtId="0" fontId="11" fillId="0" borderId="1" xfId="1613" applyFont="1" applyFill="1" applyBorder="1" applyAlignment="1">
      <alignment vertical="center" wrapText="1"/>
    </xf>
    <xf numFmtId="3" fontId="3" fillId="0" borderId="0" xfId="1672" applyNumberFormat="1" applyFont="1" applyFill="1" applyAlignment="1">
      <alignment vertical="center"/>
    </xf>
    <xf numFmtId="0" fontId="12" fillId="0" borderId="1" xfId="1613" applyFont="1" applyFill="1" applyBorder="1" applyAlignment="1">
      <alignment horizontal="center" vertical="center"/>
    </xf>
    <xf numFmtId="3" fontId="12" fillId="0" borderId="1" xfId="1613" applyNumberFormat="1" applyFont="1" applyFill="1" applyBorder="1" applyAlignment="1">
      <alignment horizontal="right" vertical="center"/>
    </xf>
    <xf numFmtId="0" fontId="9" fillId="0" borderId="0" xfId="1672" applyFont="1" applyAlignment="1">
      <alignment vertical="center"/>
    </xf>
    <xf numFmtId="0" fontId="10" fillId="0" borderId="0" xfId="1672" applyFont="1" applyAlignment="1">
      <alignment vertical="center"/>
    </xf>
    <xf numFmtId="0" fontId="3" fillId="0" borderId="0" xfId="1672" applyFont="1" applyAlignment="1">
      <alignment vertical="center"/>
    </xf>
    <xf numFmtId="0" fontId="4" fillId="0" borderId="0" xfId="1672" applyFont="1" applyAlignment="1">
      <alignment vertical="center"/>
    </xf>
    <xf numFmtId="0" fontId="1" fillId="0" borderId="0" xfId="1672" applyFont="1" applyAlignment="1">
      <alignment vertical="center"/>
    </xf>
    <xf numFmtId="0" fontId="10" fillId="0" borderId="0" xfId="1672" applyFont="1" applyAlignment="1">
      <alignment horizontal="center" vertical="center"/>
    </xf>
    <xf numFmtId="0" fontId="4" fillId="0" borderId="0" xfId="1613" applyFont="1" applyAlignment="1">
      <alignment horizontal="right" vertical="center"/>
    </xf>
    <xf numFmtId="0" fontId="3" fillId="0" borderId="0" xfId="1672" applyFont="1" applyAlignment="1">
      <alignment horizontal="center" vertical="center"/>
    </xf>
    <xf numFmtId="0" fontId="3" fillId="0" borderId="0" xfId="1672" applyFont="1" applyAlignment="1">
      <alignment horizontal="right" vertical="center"/>
    </xf>
    <xf numFmtId="0" fontId="3" fillId="0" borderId="1" xfId="1672" applyFont="1" applyBorder="1" applyAlignment="1">
      <alignment horizontal="center" vertical="center"/>
    </xf>
    <xf numFmtId="192" fontId="3" fillId="0" borderId="1" xfId="1672" applyNumberFormat="1" applyFont="1" applyBorder="1" applyAlignment="1">
      <alignment horizontal="center" vertical="center" wrapText="1"/>
    </xf>
    <xf numFmtId="0" fontId="4" fillId="0" borderId="1" xfId="1613" applyFont="1" applyFill="1" applyBorder="1" applyAlignment="1">
      <alignment vertical="center"/>
    </xf>
    <xf numFmtId="3" fontId="4" fillId="0" borderId="1" xfId="1613" applyNumberFormat="1" applyFont="1" applyFill="1" applyBorder="1" applyAlignment="1">
      <alignment horizontal="right" vertical="center"/>
    </xf>
    <xf numFmtId="3" fontId="3" fillId="0" borderId="0" xfId="1672" applyNumberFormat="1" applyFont="1" applyAlignment="1">
      <alignment vertical="center"/>
    </xf>
    <xf numFmtId="0" fontId="9" fillId="0" borderId="0" xfId="1613" applyFont="1" applyFill="1" applyAlignment="1">
      <alignment vertical="center"/>
    </xf>
    <xf numFmtId="0" fontId="10" fillId="0" borderId="0" xfId="1613" applyFont="1" applyFill="1" applyAlignment="1">
      <alignment vertical="center"/>
    </xf>
    <xf numFmtId="0" fontId="3" fillId="0" borderId="0" xfId="1613" applyFont="1" applyFill="1" applyAlignment="1">
      <alignment vertical="center"/>
    </xf>
    <xf numFmtId="0" fontId="4" fillId="0" borderId="0" xfId="1613" applyFont="1" applyFill="1" applyAlignment="1">
      <alignment vertical="center"/>
    </xf>
    <xf numFmtId="0" fontId="1" fillId="0" borderId="0" xfId="1613" applyFont="1" applyFill="1" applyAlignment="1">
      <alignment vertical="center"/>
    </xf>
    <xf numFmtId="0" fontId="10" fillId="0" borderId="0" xfId="1613" applyFont="1" applyFill="1" applyAlignment="1">
      <alignment horizontal="center" vertical="center"/>
    </xf>
    <xf numFmtId="0" fontId="4" fillId="0" borderId="0" xfId="1613" applyFont="1" applyFill="1" applyAlignment="1">
      <alignment horizontal="center" vertical="center"/>
    </xf>
    <xf numFmtId="3" fontId="4" fillId="0" borderId="0" xfId="1613" applyNumberFormat="1" applyFont="1" applyFill="1" applyAlignment="1">
      <alignment vertical="center"/>
    </xf>
    <xf numFmtId="0" fontId="1" fillId="0" borderId="0" xfId="1609" applyFont="1">
      <alignment vertical="center"/>
    </xf>
    <xf numFmtId="0" fontId="2" fillId="0" borderId="0" xfId="1609" applyFont="1">
      <alignment vertical="center"/>
    </xf>
    <xf numFmtId="0" fontId="3" fillId="0" borderId="0" xfId="1704" applyFont="1" applyAlignment="1">
      <alignment vertical="center"/>
    </xf>
    <xf numFmtId="0" fontId="3" fillId="0" borderId="0" xfId="1609" applyFont="1" applyAlignment="1">
      <alignment horizontal="center" vertical="center"/>
    </xf>
    <xf numFmtId="0" fontId="3" fillId="0" borderId="0" xfId="1609" applyFont="1">
      <alignment vertical="center"/>
    </xf>
    <xf numFmtId="0" fontId="2" fillId="0" borderId="0" xfId="1609" applyFont="1" applyAlignment="1">
      <alignment horizontal="center" vertical="center"/>
    </xf>
    <xf numFmtId="0" fontId="8" fillId="0" borderId="0" xfId="1609" applyFont="1" applyAlignment="1">
      <alignment horizontal="center" vertical="center"/>
    </xf>
    <xf numFmtId="0" fontId="3" fillId="0" borderId="6" xfId="1609" applyFont="1" applyBorder="1" applyAlignment="1">
      <alignment horizontal="right" vertical="center"/>
    </xf>
    <xf numFmtId="0" fontId="3" fillId="0" borderId="1" xfId="1609" applyFont="1" applyBorder="1" applyAlignment="1">
      <alignment horizontal="center" vertical="center"/>
    </xf>
    <xf numFmtId="3" fontId="3" fillId="0" borderId="1" xfId="1734" applyNumberFormat="1" applyFont="1" applyFill="1" applyBorder="1" applyAlignment="1">
      <alignment vertical="center" wrapText="1"/>
    </xf>
    <xf numFmtId="3" fontId="3" fillId="0" borderId="1" xfId="1734" applyNumberFormat="1" applyFont="1" applyFill="1" applyBorder="1" applyAlignment="1">
      <alignment horizontal="right" vertical="center" wrapText="1"/>
    </xf>
    <xf numFmtId="0" fontId="3" fillId="0" borderId="1" xfId="1734" applyFont="1" applyFill="1" applyBorder="1" applyAlignment="1">
      <alignment horizontal="left" vertical="center" wrapText="1"/>
    </xf>
    <xf numFmtId="192" fontId="3" fillId="0" borderId="1" xfId="1609" applyNumberFormat="1" applyFont="1" applyFill="1" applyBorder="1" applyAlignment="1">
      <alignment horizontal="right" vertical="center" wrapText="1"/>
    </xf>
    <xf numFmtId="3" fontId="3" fillId="0" borderId="1" xfId="1734" applyNumberFormat="1" applyFont="1" applyFill="1" applyBorder="1" applyAlignment="1">
      <alignment horizontal="center" vertical="center" wrapText="1"/>
    </xf>
    <xf numFmtId="1" fontId="3" fillId="0" borderId="1" xfId="1609" applyNumberFormat="1" applyFont="1" applyFill="1" applyBorder="1">
      <alignment vertical="center"/>
    </xf>
    <xf numFmtId="192" fontId="3" fillId="0" borderId="1" xfId="1704" applyNumberFormat="1" applyFont="1" applyFill="1" applyBorder="1" applyAlignment="1">
      <alignment vertical="center"/>
    </xf>
    <xf numFmtId="3" fontId="3" fillId="0" borderId="1" xfId="1704" applyNumberFormat="1" applyFont="1" applyFill="1" applyBorder="1" applyAlignment="1">
      <alignment vertical="center"/>
    </xf>
    <xf numFmtId="1" fontId="3" fillId="0" borderId="1" xfId="1613" applyNumberFormat="1" applyFont="1" applyFill="1" applyBorder="1" applyAlignment="1" applyProtection="1">
      <alignment vertical="center"/>
      <protection locked="0"/>
    </xf>
    <xf numFmtId="0" fontId="3" fillId="0" borderId="1" xfId="1609" applyFont="1" applyFill="1" applyBorder="1">
      <alignment vertical="center"/>
    </xf>
    <xf numFmtId="3" fontId="3" fillId="0" borderId="1" xfId="1704" applyNumberFormat="1" applyFont="1" applyFill="1" applyBorder="1" applyAlignment="1">
      <alignment horizontal="left" vertical="center"/>
    </xf>
    <xf numFmtId="192" fontId="3" fillId="0" borderId="0" xfId="1609" applyNumberFormat="1" applyFont="1">
      <alignment vertical="center"/>
    </xf>
    <xf numFmtId="3" fontId="3" fillId="0" borderId="0" xfId="1609" applyNumberFormat="1" applyFont="1">
      <alignment vertical="center"/>
    </xf>
    <xf numFmtId="203" fontId="3" fillId="0" borderId="0" xfId="1609" applyNumberFormat="1" applyFont="1">
      <alignment vertical="center"/>
    </xf>
    <xf numFmtId="0" fontId="0" fillId="0" borderId="0" xfId="1609" applyFont="1" applyFill="1" applyBorder="1" applyAlignment="1">
      <alignment vertical="center"/>
    </xf>
    <xf numFmtId="0" fontId="1" fillId="0" borderId="0" xfId="1609" applyFont="1" applyFill="1" applyBorder="1" applyAlignment="1">
      <alignment vertical="center"/>
    </xf>
    <xf numFmtId="0" fontId="2" fillId="0" borderId="0" xfId="1609" applyFont="1" applyFill="1" applyBorder="1" applyAlignment="1">
      <alignment horizontal="center" vertical="center"/>
    </xf>
    <xf numFmtId="0" fontId="3" fillId="0" borderId="6" xfId="1609" applyFont="1" applyFill="1" applyBorder="1" applyAlignment="1">
      <alignment vertical="center"/>
    </xf>
    <xf numFmtId="0" fontId="3" fillId="0" borderId="6" xfId="1609" applyFont="1" applyFill="1" applyBorder="1" applyAlignment="1">
      <alignment horizontal="right" vertical="center"/>
    </xf>
    <xf numFmtId="0" fontId="3" fillId="0" borderId="1" xfId="1609" applyFont="1" applyFill="1" applyBorder="1" applyAlignment="1">
      <alignment horizontal="center" vertical="center" wrapText="1"/>
    </xf>
    <xf numFmtId="0" fontId="3" fillId="0" borderId="1" xfId="1662" applyFont="1" applyFill="1" applyBorder="1" applyAlignment="1">
      <alignment vertical="center" wrapText="1"/>
    </xf>
    <xf numFmtId="201" fontId="3" fillId="0" borderId="1" xfId="2674" applyNumberFormat="1" applyFont="1" applyFill="1" applyBorder="1" applyAlignment="1">
      <alignment horizontal="right" vertical="center" wrapText="1"/>
    </xf>
    <xf numFmtId="0" fontId="3" fillId="0" borderId="1" xfId="1609" applyFont="1" applyFill="1" applyBorder="1" applyAlignment="1">
      <alignment vertical="center" wrapText="1"/>
    </xf>
    <xf numFmtId="0" fontId="13" fillId="0" borderId="0" xfId="1609" applyFont="1" applyFill="1" applyBorder="1" applyAlignment="1">
      <alignment vertical="center"/>
    </xf>
    <xf numFmtId="0" fontId="14" fillId="0" borderId="0" xfId="1609" applyFont="1" applyFill="1" applyBorder="1" applyAlignment="1">
      <alignment vertical="center"/>
    </xf>
    <xf numFmtId="0" fontId="0" fillId="0" borderId="0" xfId="0" applyFill="1" applyBorder="1" applyAlignment="1">
      <alignment vertical="center" wrapText="1"/>
    </xf>
    <xf numFmtId="10" fontId="0" fillId="0" borderId="0" xfId="0" applyNumberFormat="1" applyFill="1" applyBorder="1" applyAlignment="1">
      <alignment vertical="center" wrapText="1"/>
    </xf>
    <xf numFmtId="0" fontId="1" fillId="0" borderId="0" xfId="0" applyFont="1" applyFill="1" applyBorder="1" applyAlignment="1">
      <alignment vertical="center" wrapText="1" shrinkToFit="1"/>
    </xf>
    <xf numFmtId="0" fontId="15"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16" fillId="0" borderId="0" xfId="0" applyFont="1" applyFill="1" applyBorder="1" applyAlignment="1">
      <alignment horizontal="right" vertical="center" wrapText="1"/>
    </xf>
    <xf numFmtId="0" fontId="16" fillId="0" borderId="7" xfId="0" applyFont="1" applyFill="1" applyBorder="1" applyAlignment="1">
      <alignment horizontal="center" vertical="center" wrapText="1"/>
    </xf>
    <xf numFmtId="10" fontId="16" fillId="0" borderId="7" xfId="0" applyNumberFormat="1" applyFont="1" applyFill="1" applyBorder="1" applyAlignment="1">
      <alignment horizontal="center" vertical="center" wrapText="1"/>
    </xf>
    <xf numFmtId="0" fontId="16" fillId="0" borderId="8" xfId="0" applyFont="1" applyFill="1" applyBorder="1" applyAlignment="1">
      <alignment horizontal="center" vertical="center" wrapText="1"/>
    </xf>
    <xf numFmtId="10" fontId="16" fillId="0" borderId="8" xfId="0"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10" fontId="16" fillId="0" borderId="5" xfId="0" applyNumberFormat="1" applyFont="1" applyFill="1" applyBorder="1" applyAlignment="1">
      <alignment horizontal="center" vertical="center" wrapText="1"/>
    </xf>
    <xf numFmtId="0" fontId="16" fillId="0" borderId="1" xfId="0" applyFont="1" applyFill="1" applyBorder="1" applyAlignment="1">
      <alignment vertical="center" wrapText="1"/>
    </xf>
    <xf numFmtId="204" fontId="16" fillId="0" borderId="1" xfId="0" applyNumberFormat="1" applyFont="1" applyFill="1" applyBorder="1" applyAlignment="1">
      <alignment vertical="center" wrapText="1"/>
    </xf>
    <xf numFmtId="10" fontId="16" fillId="0" borderId="1" xfId="0" applyNumberFormat="1" applyFont="1" applyFill="1" applyBorder="1" applyAlignment="1">
      <alignment vertical="center" wrapText="1"/>
    </xf>
    <xf numFmtId="204" fontId="16" fillId="0" borderId="1" xfId="0" applyNumberFormat="1" applyFont="1" applyFill="1" applyBorder="1" applyAlignment="1">
      <alignment vertical="center"/>
    </xf>
    <xf numFmtId="0" fontId="16" fillId="0" borderId="0" xfId="0" applyFont="1" applyFill="1" applyBorder="1" applyAlignment="1">
      <alignment horizontal="left" vertical="center" wrapText="1"/>
    </xf>
    <xf numFmtId="0" fontId="2" fillId="0" borderId="0" xfId="1627" applyFont="1" applyFill="1" applyAlignment="1">
      <alignment horizontal="center" vertical="center"/>
    </xf>
    <xf numFmtId="0" fontId="3" fillId="0" borderId="0" xfId="1728" applyFont="1" applyFill="1" applyAlignment="1">
      <alignment horizontal="center" vertical="center" wrapText="1"/>
    </xf>
    <xf numFmtId="0" fontId="2" fillId="0" borderId="0" xfId="1627" applyFont="1" applyFill="1" applyAlignment="1">
      <alignment horizontal="center" vertical="center" wrapText="1"/>
    </xf>
    <xf numFmtId="0" fontId="3" fillId="0" borderId="0" xfId="1728" applyFont="1" applyFill="1" applyAlignment="1">
      <alignment horizontal="right" vertical="center"/>
    </xf>
    <xf numFmtId="192" fontId="4" fillId="0" borderId="1" xfId="1613" applyNumberFormat="1" applyFont="1" applyFill="1" applyBorder="1" applyAlignment="1">
      <alignment horizontal="right" vertical="center" wrapText="1"/>
    </xf>
    <xf numFmtId="0" fontId="3" fillId="0" borderId="1" xfId="1728" applyFont="1" applyFill="1" applyBorder="1" applyAlignment="1">
      <alignment vertical="center"/>
    </xf>
    <xf numFmtId="198" fontId="3" fillId="0" borderId="0" xfId="1728" applyNumberFormat="1" applyFont="1" applyFill="1" applyAlignment="1">
      <alignment vertical="center"/>
    </xf>
    <xf numFmtId="198" fontId="1" fillId="0" borderId="0" xfId="1728" applyNumberFormat="1" applyFont="1" applyFill="1" applyAlignment="1">
      <alignment horizontal="left" vertical="center"/>
    </xf>
    <xf numFmtId="0" fontId="3" fillId="0" borderId="0" xfId="1613" applyFont="1" applyFill="1" applyAlignment="1">
      <alignment horizontal="right" vertical="center"/>
    </xf>
    <xf numFmtId="0" fontId="3" fillId="0" borderId="1" xfId="1613" applyFont="1" applyFill="1" applyBorder="1" applyAlignment="1">
      <alignment horizontal="center" vertical="center"/>
    </xf>
    <xf numFmtId="0" fontId="0" fillId="0" borderId="0" xfId="1629" applyFont="1" applyFill="1" applyBorder="1" applyAlignment="1">
      <alignment vertical="center" wrapText="1"/>
    </xf>
    <xf numFmtId="0" fontId="0" fillId="0" borderId="0" xfId="1629" applyFont="1" applyFill="1" applyBorder="1" applyAlignment="1">
      <alignment vertical="center"/>
    </xf>
    <xf numFmtId="0" fontId="1" fillId="0" borderId="0" xfId="1629" applyFont="1" applyFill="1" applyBorder="1" applyAlignment="1" applyProtection="1">
      <alignment horizontal="left" vertical="center" wrapText="1"/>
      <protection locked="0"/>
    </xf>
    <xf numFmtId="0" fontId="1" fillId="0" borderId="0" xfId="1629" applyFont="1" applyFill="1" applyBorder="1" applyAlignment="1" applyProtection="1">
      <alignment horizontal="left" vertical="center"/>
      <protection locked="0"/>
    </xf>
    <xf numFmtId="0" fontId="2" fillId="0" borderId="0" xfId="1629" applyFont="1" applyFill="1" applyBorder="1" applyAlignment="1" applyProtection="1">
      <alignment horizontal="center" vertical="center"/>
      <protection locked="0"/>
    </xf>
    <xf numFmtId="0" fontId="3" fillId="0" borderId="0" xfId="1629" applyFont="1" applyFill="1" applyBorder="1" applyAlignment="1" applyProtection="1">
      <alignment vertical="center" wrapText="1"/>
      <protection locked="0"/>
    </xf>
    <xf numFmtId="192" fontId="3" fillId="0" borderId="0" xfId="1629" applyNumberFormat="1" applyFont="1" applyFill="1" applyBorder="1" applyAlignment="1" applyProtection="1">
      <alignment vertical="center"/>
      <protection locked="0"/>
    </xf>
    <xf numFmtId="0" fontId="3" fillId="0" borderId="0" xfId="1629" applyFont="1" applyFill="1" applyBorder="1" applyAlignment="1" applyProtection="1">
      <alignment vertical="center"/>
      <protection locked="0"/>
    </xf>
    <xf numFmtId="0" fontId="3" fillId="0" borderId="0" xfId="1629" applyFont="1" applyFill="1" applyBorder="1" applyAlignment="1" applyProtection="1">
      <alignment horizontal="right" vertical="center"/>
      <protection locked="0"/>
    </xf>
    <xf numFmtId="0" fontId="17" fillId="0" borderId="7" xfId="1728" applyFont="1" applyFill="1" applyBorder="1" applyAlignment="1">
      <alignment horizontal="center" vertical="center" wrapText="1"/>
    </xf>
    <xf numFmtId="0" fontId="17" fillId="0" borderId="1" xfId="1627" applyFont="1" applyFill="1" applyBorder="1" applyAlignment="1">
      <alignment horizontal="center" vertical="center" wrapText="1"/>
    </xf>
    <xf numFmtId="0" fontId="17" fillId="0" borderId="7" xfId="1627" applyFont="1" applyFill="1" applyBorder="1" applyAlignment="1">
      <alignment horizontal="center" vertical="center" wrapText="1"/>
    </xf>
    <xf numFmtId="0" fontId="0" fillId="0" borderId="1" xfId="1728" applyFont="1" applyFill="1" applyBorder="1" applyAlignment="1">
      <alignment vertical="center"/>
    </xf>
    <xf numFmtId="201" fontId="0" fillId="0" borderId="1" xfId="1728" applyNumberFormat="1" applyFont="1" applyFill="1" applyBorder="1" applyAlignment="1">
      <alignment vertical="center"/>
    </xf>
    <xf numFmtId="192" fontId="3" fillId="0" borderId="1" xfId="1713" applyNumberFormat="1" applyFont="1" applyFill="1" applyBorder="1" applyAlignment="1" applyProtection="1">
      <alignment vertical="center"/>
      <protection locked="0"/>
    </xf>
    <xf numFmtId="192" fontId="3" fillId="0" borderId="1" xfId="1713" applyNumberFormat="1" applyFont="1" applyFill="1" applyBorder="1" applyAlignment="1" applyProtection="1">
      <alignment horizontal="right" vertical="center"/>
      <protection locked="0"/>
    </xf>
    <xf numFmtId="0" fontId="0" fillId="0" borderId="1" xfId="0" applyBorder="1"/>
    <xf numFmtId="192" fontId="0" fillId="0" borderId="1" xfId="1728" applyNumberFormat="1" applyFont="1" applyFill="1" applyBorder="1" applyAlignment="1">
      <alignment vertical="center"/>
    </xf>
    <xf numFmtId="0" fontId="0" fillId="0" borderId="1" xfId="0" applyFill="1" applyBorder="1" applyAlignment="1"/>
    <xf numFmtId="0" fontId="17" fillId="0" borderId="1" xfId="1728" applyFont="1" applyFill="1" applyBorder="1" applyAlignment="1">
      <alignment horizontal="center" vertical="center"/>
    </xf>
    <xf numFmtId="201" fontId="17" fillId="0" borderId="1" xfId="1728" applyNumberFormat="1" applyFont="1" applyFill="1" applyBorder="1" applyAlignment="1">
      <alignment vertical="center"/>
    </xf>
    <xf numFmtId="0" fontId="1" fillId="0" borderId="0" xfId="1629" applyFont="1" applyAlignment="1">
      <alignment vertical="center"/>
    </xf>
    <xf numFmtId="0" fontId="2" fillId="0" borderId="0" xfId="1629" applyFont="1" applyAlignment="1">
      <alignment vertical="center"/>
    </xf>
    <xf numFmtId="0" fontId="3" fillId="0" borderId="0" xfId="1629" applyFont="1" applyFill="1" applyAlignment="1">
      <alignment vertical="center"/>
    </xf>
    <xf numFmtId="193" fontId="3" fillId="0" borderId="0" xfId="1629" applyNumberFormat="1" applyFont="1" applyAlignment="1">
      <alignment vertical="center"/>
    </xf>
    <xf numFmtId="0" fontId="3" fillId="0" borderId="0" xfId="1629" applyFont="1" applyAlignment="1">
      <alignment vertical="center" wrapText="1"/>
    </xf>
    <xf numFmtId="0" fontId="3" fillId="0" borderId="0" xfId="1629" applyFont="1" applyAlignment="1">
      <alignment vertical="center"/>
    </xf>
    <xf numFmtId="0" fontId="1" fillId="0" borderId="0" xfId="1629" applyFont="1" applyFill="1" applyAlignment="1" applyProtection="1">
      <alignment vertical="center" wrapText="1"/>
      <protection locked="0"/>
    </xf>
    <xf numFmtId="0" fontId="1" fillId="0" borderId="0" xfId="1629" applyFont="1" applyFill="1" applyAlignment="1" applyProtection="1">
      <alignment vertical="center"/>
      <protection locked="0"/>
    </xf>
    <xf numFmtId="0" fontId="2" fillId="0" borderId="0" xfId="1629" applyFont="1" applyFill="1" applyAlignment="1" applyProtection="1">
      <alignment horizontal="center" vertical="center"/>
      <protection locked="0"/>
    </xf>
    <xf numFmtId="0" fontId="3" fillId="0" borderId="0" xfId="1629" applyFont="1" applyFill="1" applyAlignment="1" applyProtection="1">
      <alignment vertical="center" wrapText="1"/>
      <protection locked="0"/>
    </xf>
    <xf numFmtId="192" fontId="3" fillId="0" borderId="0" xfId="1629" applyNumberFormat="1" applyFont="1" applyFill="1" applyAlignment="1" applyProtection="1">
      <alignment vertical="center"/>
      <protection locked="0"/>
    </xf>
    <xf numFmtId="0" fontId="3" fillId="0" borderId="0" xfId="1629" applyFont="1" applyFill="1" applyAlignment="1" applyProtection="1">
      <alignment vertical="center"/>
      <protection locked="0"/>
    </xf>
    <xf numFmtId="0" fontId="3" fillId="0" borderId="0" xfId="1629" applyFont="1" applyFill="1" applyAlignment="1" applyProtection="1">
      <alignment horizontal="right" vertical="center"/>
      <protection locked="0"/>
    </xf>
    <xf numFmtId="0" fontId="3" fillId="0" borderId="1" xfId="1629" applyFont="1" applyFill="1" applyBorder="1" applyAlignment="1" applyProtection="1">
      <alignment horizontal="center" vertical="center" wrapText="1"/>
      <protection locked="0"/>
    </xf>
    <xf numFmtId="0" fontId="3" fillId="0" borderId="1" xfId="1629" applyFont="1" applyFill="1" applyBorder="1" applyAlignment="1" applyProtection="1">
      <alignment horizontal="center" vertical="center"/>
      <protection locked="0"/>
    </xf>
    <xf numFmtId="193" fontId="3" fillId="0" borderId="1" xfId="1711" applyNumberFormat="1" applyFont="1" applyFill="1" applyBorder="1" applyAlignment="1" applyProtection="1">
      <alignment horizontal="center" vertical="center" wrapText="1"/>
      <protection locked="0"/>
    </xf>
    <xf numFmtId="193" fontId="3" fillId="0" borderId="1" xfId="1711" applyNumberFormat="1" applyFont="1" applyFill="1" applyBorder="1" applyAlignment="1" applyProtection="1">
      <alignment horizontal="left" vertical="center" wrapText="1"/>
      <protection locked="0"/>
    </xf>
    <xf numFmtId="192" fontId="3" fillId="0" borderId="1" xfId="1613" applyNumberFormat="1" applyFont="1" applyFill="1" applyBorder="1" applyAlignment="1" applyProtection="1">
      <alignment horizontal="right" vertical="center"/>
      <protection locked="0"/>
    </xf>
    <xf numFmtId="0" fontId="3" fillId="0" borderId="1" xfId="1613" applyFont="1" applyFill="1" applyBorder="1" applyAlignment="1" applyProtection="1">
      <alignment vertical="center"/>
      <protection locked="0"/>
    </xf>
    <xf numFmtId="3" fontId="3" fillId="0" borderId="1" xfId="1613" applyNumberFormat="1" applyFont="1" applyFill="1" applyBorder="1" applyAlignment="1" applyProtection="1">
      <alignment vertical="center"/>
      <protection locked="0"/>
    </xf>
    <xf numFmtId="0" fontId="3" fillId="0" borderId="1" xfId="1613" applyFont="1" applyFill="1" applyBorder="1" applyAlignment="1" applyProtection="1">
      <alignment vertical="center" wrapText="1"/>
      <protection locked="0"/>
    </xf>
    <xf numFmtId="0" fontId="3" fillId="0" borderId="1" xfId="1629" applyFont="1" applyFill="1" applyBorder="1" applyAlignment="1" applyProtection="1">
      <alignment vertical="center"/>
      <protection locked="0"/>
    </xf>
    <xf numFmtId="193" fontId="3" fillId="0" borderId="1" xfId="1613" applyNumberFormat="1" applyFont="1" applyFill="1" applyBorder="1" applyAlignment="1" applyProtection="1">
      <alignment vertical="center" wrapText="1"/>
      <protection locked="0"/>
    </xf>
    <xf numFmtId="193" fontId="3" fillId="0" borderId="1" xfId="1713" applyNumberFormat="1" applyFont="1" applyFill="1" applyBorder="1" applyAlignment="1" applyProtection="1">
      <alignment vertical="center"/>
      <protection locked="0"/>
    </xf>
    <xf numFmtId="193" fontId="3" fillId="0" borderId="1" xfId="1629" applyNumberFormat="1" applyFont="1" applyFill="1" applyBorder="1" applyAlignment="1" applyProtection="1">
      <alignment vertical="center"/>
      <protection locked="0"/>
    </xf>
    <xf numFmtId="193" fontId="3" fillId="0" borderId="1" xfId="1613" applyNumberFormat="1" applyFont="1" applyFill="1" applyBorder="1" applyAlignment="1" applyProtection="1">
      <alignment horizontal="right" vertical="center"/>
      <protection locked="0"/>
    </xf>
    <xf numFmtId="0" fontId="3" fillId="0" borderId="1" xfId="1613" applyFont="1" applyFill="1" applyBorder="1" applyAlignment="1" applyProtection="1">
      <alignment vertical="center" shrinkToFit="1"/>
      <protection locked="0"/>
    </xf>
    <xf numFmtId="193" fontId="3" fillId="0" borderId="1" xfId="1613" applyNumberFormat="1" applyFont="1" applyFill="1" applyBorder="1" applyAlignment="1" applyProtection="1">
      <alignment vertical="center"/>
      <protection locked="0"/>
    </xf>
    <xf numFmtId="205" fontId="3" fillId="0" borderId="1" xfId="1613" applyNumberFormat="1" applyFont="1" applyFill="1" applyBorder="1" applyAlignment="1" applyProtection="1">
      <alignment horizontal="right" vertical="center"/>
      <protection locked="0"/>
    </xf>
    <xf numFmtId="0" fontId="1" fillId="0" borderId="0" xfId="1629" applyFont="1" applyFill="1" applyAlignment="1">
      <alignment vertical="center"/>
    </xf>
    <xf numFmtId="0" fontId="2" fillId="0" borderId="0" xfId="1629" applyFont="1" applyFill="1" applyAlignment="1">
      <alignment vertical="center"/>
    </xf>
    <xf numFmtId="192" fontId="3" fillId="0" borderId="0" xfId="1629" applyNumberFormat="1" applyFont="1" applyFill="1" applyAlignment="1">
      <alignment vertical="center"/>
    </xf>
    <xf numFmtId="193" fontId="3" fillId="0" borderId="0" xfId="1629" applyNumberFormat="1" applyFont="1" applyFill="1" applyAlignment="1">
      <alignment vertical="center"/>
    </xf>
    <xf numFmtId="193" fontId="3" fillId="0" borderId="1" xfId="1613" applyNumberFormat="1" applyFont="1" applyFill="1" applyBorder="1" applyAlignment="1">
      <alignment vertical="center"/>
    </xf>
    <xf numFmtId="193" fontId="3" fillId="0" borderId="1" xfId="1629" applyNumberFormat="1" applyFont="1" applyFill="1" applyBorder="1" applyAlignment="1">
      <alignment vertical="center"/>
    </xf>
    <xf numFmtId="0" fontId="3" fillId="0" borderId="9" xfId="1629" applyFont="1" applyFill="1" applyBorder="1" applyAlignment="1">
      <alignment horizontal="left" vertical="center" wrapText="1"/>
    </xf>
    <xf numFmtId="0" fontId="3" fillId="0" borderId="0" xfId="1629" applyFont="1" applyFill="1" applyAlignment="1">
      <alignment horizontal="left" vertical="center" wrapText="1"/>
    </xf>
    <xf numFmtId="0" fontId="9" fillId="0" borderId="0" xfId="1726" applyFont="1" applyFill="1"/>
    <xf numFmtId="0" fontId="10" fillId="0" borderId="0" xfId="1726" applyFont="1" applyFill="1"/>
    <xf numFmtId="0" fontId="4" fillId="0" borderId="0" xfId="1726" applyFont="1" applyFill="1" applyAlignment="1">
      <alignment vertical="center"/>
    </xf>
    <xf numFmtId="0" fontId="4" fillId="0" borderId="0" xfId="1726" applyFont="1" applyFill="1"/>
    <xf numFmtId="197" fontId="1" fillId="0" borderId="0" xfId="1720" applyNumberFormat="1" applyFont="1" applyFill="1" applyAlignment="1">
      <alignment vertical="center" wrapText="1"/>
    </xf>
    <xf numFmtId="0" fontId="9" fillId="0" borderId="0" xfId="1726" applyFont="1" applyFill="1" applyAlignment="1">
      <alignment vertical="center"/>
    </xf>
    <xf numFmtId="0" fontId="4" fillId="0" borderId="0" xfId="1726" applyFont="1" applyFill="1" applyAlignment="1">
      <alignment horizontal="center" vertical="center"/>
    </xf>
    <xf numFmtId="0" fontId="4" fillId="0" borderId="1" xfId="1726" applyFont="1" applyFill="1" applyBorder="1" applyAlignment="1">
      <alignment horizontal="center" vertical="center"/>
    </xf>
    <xf numFmtId="0" fontId="4" fillId="0" borderId="1" xfId="1726" applyFont="1" applyFill="1" applyBorder="1" applyAlignment="1">
      <alignment horizontal="center" vertical="center" wrapText="1"/>
    </xf>
    <xf numFmtId="0" fontId="4" fillId="0" borderId="1" xfId="1726" applyFont="1" applyFill="1" applyBorder="1" applyAlignment="1">
      <alignment horizontal="left" vertical="center"/>
    </xf>
    <xf numFmtId="201" fontId="4" fillId="0" borderId="1" xfId="1726" applyNumberFormat="1" applyFont="1" applyFill="1" applyBorder="1" applyAlignment="1">
      <alignment horizontal="right" vertical="center"/>
    </xf>
    <xf numFmtId="192" fontId="3" fillId="0" borderId="1" xfId="1725" applyNumberFormat="1" applyFont="1" applyFill="1" applyBorder="1">
      <alignment vertical="center"/>
    </xf>
    <xf numFmtId="0" fontId="4" fillId="0" borderId="9" xfId="1726" applyFont="1" applyFill="1" applyBorder="1" applyAlignment="1">
      <alignment horizontal="left" vertical="center"/>
    </xf>
    <xf numFmtId="201" fontId="4" fillId="0" borderId="0" xfId="1726" applyNumberFormat="1" applyFont="1" applyFill="1"/>
    <xf numFmtId="206" fontId="4" fillId="0" borderId="0" xfId="1726" applyNumberFormat="1" applyFont="1" applyFill="1" applyAlignment="1">
      <alignment vertical="center"/>
    </xf>
    <xf numFmtId="0" fontId="2" fillId="0" borderId="0" xfId="1609" applyFont="1" applyAlignment="1">
      <alignment horizontal="center" vertical="center" wrapText="1"/>
    </xf>
    <xf numFmtId="0" fontId="3" fillId="0" borderId="7" xfId="1609" applyFont="1" applyBorder="1" applyAlignment="1">
      <alignment horizontal="center" vertical="center" wrapText="1"/>
    </xf>
    <xf numFmtId="0" fontId="3" fillId="0" borderId="2" xfId="1613" applyFont="1" applyBorder="1" applyAlignment="1">
      <alignment horizontal="center" vertical="center" wrapText="1"/>
    </xf>
    <xf numFmtId="201" fontId="3" fillId="0" borderId="10" xfId="1613" applyNumberFormat="1" applyFont="1" applyBorder="1" applyAlignment="1">
      <alignment vertical="center" wrapText="1"/>
    </xf>
    <xf numFmtId="0" fontId="3" fillId="0" borderId="11" xfId="1613" applyFont="1" applyBorder="1" applyAlignment="1">
      <alignment vertical="center" wrapText="1"/>
    </xf>
    <xf numFmtId="192" fontId="3" fillId="0" borderId="9" xfId="1609" applyNumberFormat="1" applyFont="1" applyBorder="1" applyAlignment="1">
      <alignment horizontal="left" vertical="center" wrapText="1"/>
    </xf>
    <xf numFmtId="197" fontId="1" fillId="0" borderId="0" xfId="1720" applyNumberFormat="1" applyFont="1" applyFill="1" applyAlignment="1">
      <alignment vertical="center"/>
    </xf>
    <xf numFmtId="197" fontId="2" fillId="0" borderId="0" xfId="1720" applyNumberFormat="1" applyFont="1" applyFill="1" applyAlignment="1">
      <alignment vertical="center"/>
    </xf>
    <xf numFmtId="197" fontId="3" fillId="0" borderId="0" xfId="1720" applyNumberFormat="1" applyFont="1" applyFill="1" applyAlignment="1">
      <alignment vertical="center"/>
    </xf>
    <xf numFmtId="201" fontId="3" fillId="0" borderId="0" xfId="1720" applyNumberFormat="1" applyFont="1" applyFill="1" applyAlignment="1">
      <alignment horizontal="right" vertical="center"/>
    </xf>
    <xf numFmtId="201" fontId="1" fillId="0" borderId="0" xfId="1720" applyNumberFormat="1" applyFont="1" applyFill="1" applyAlignment="1">
      <alignment horizontal="right" vertical="center"/>
    </xf>
    <xf numFmtId="197" fontId="2" fillId="0" borderId="0" xfId="1720" applyNumberFormat="1" applyFont="1" applyFill="1" applyAlignment="1">
      <alignment horizontal="center" vertical="center"/>
    </xf>
    <xf numFmtId="197" fontId="3" fillId="0" borderId="0" xfId="1720" applyNumberFormat="1" applyFont="1" applyFill="1" applyAlignment="1">
      <alignment vertical="center" wrapText="1"/>
    </xf>
    <xf numFmtId="201" fontId="3" fillId="0" borderId="6" xfId="1627" applyNumberFormat="1" applyFont="1" applyFill="1" applyBorder="1" applyAlignment="1">
      <alignment horizontal="right" vertical="center"/>
    </xf>
    <xf numFmtId="201" fontId="3" fillId="0" borderId="1" xfId="1613" applyNumberFormat="1" applyFont="1" applyFill="1" applyBorder="1" applyAlignment="1">
      <alignment horizontal="center" vertical="center" wrapText="1"/>
    </xf>
    <xf numFmtId="192" fontId="3" fillId="0" borderId="1" xfId="1664" applyNumberFormat="1" applyFont="1" applyFill="1" applyBorder="1" applyAlignment="1">
      <alignment horizontal="center" vertical="center"/>
    </xf>
    <xf numFmtId="198" fontId="3" fillId="0" borderId="0" xfId="1720" applyNumberFormat="1" applyFont="1" applyFill="1" applyAlignment="1">
      <alignment vertical="center"/>
    </xf>
    <xf numFmtId="0" fontId="3" fillId="0" borderId="1" xfId="1665" applyFont="1" applyFill="1" applyBorder="1" applyAlignment="1">
      <alignment horizontal="left" vertical="center"/>
    </xf>
    <xf numFmtId="192" fontId="3" fillId="0" borderId="1" xfId="1665" applyNumberFormat="1" applyFont="1" applyFill="1" applyBorder="1" applyAlignment="1">
      <alignment horizontal="center" vertical="center"/>
    </xf>
    <xf numFmtId="207" fontId="18" fillId="0" borderId="0" xfId="1613" applyNumberFormat="1" applyFont="1" applyFill="1" applyAlignment="1">
      <alignment horizontal="right" vertical="center" wrapText="1"/>
    </xf>
    <xf numFmtId="0" fontId="1" fillId="0" borderId="0" xfId="1725" applyFont="1">
      <alignment vertical="center"/>
    </xf>
    <xf numFmtId="0" fontId="2" fillId="0" borderId="0" xfId="1725" applyFont="1">
      <alignment vertical="center"/>
    </xf>
    <xf numFmtId="0" fontId="3" fillId="0" borderId="0" xfId="1725" applyFont="1">
      <alignment vertical="center"/>
    </xf>
    <xf numFmtId="197" fontId="3" fillId="0" borderId="0" xfId="1725" applyNumberFormat="1" applyFont="1">
      <alignment vertical="center"/>
    </xf>
    <xf numFmtId="0" fontId="1" fillId="0" borderId="0" xfId="1725" applyFont="1" applyFill="1">
      <alignment vertical="center"/>
    </xf>
    <xf numFmtId="197" fontId="1" fillId="0" borderId="0" xfId="1725" applyNumberFormat="1" applyFont="1" applyFill="1">
      <alignment vertical="center"/>
    </xf>
    <xf numFmtId="0" fontId="2" fillId="0" borderId="0" xfId="1725" applyFont="1" applyFill="1" applyAlignment="1">
      <alignment horizontal="center" vertical="center"/>
    </xf>
    <xf numFmtId="0" fontId="8" fillId="0" borderId="0" xfId="1725" applyFont="1" applyFill="1" applyAlignment="1">
      <alignment horizontal="center" vertical="center"/>
    </xf>
    <xf numFmtId="197" fontId="8" fillId="0" borderId="0" xfId="1725" applyNumberFormat="1" applyFont="1" applyFill="1" applyAlignment="1">
      <alignment horizontal="center" vertical="center"/>
    </xf>
    <xf numFmtId="0" fontId="3" fillId="0" borderId="6" xfId="1725" applyFont="1" applyFill="1" applyBorder="1" applyAlignment="1">
      <alignment horizontal="right" vertical="center"/>
    </xf>
    <xf numFmtId="0" fontId="3" fillId="0" borderId="1" xfId="1725" applyFont="1" applyFill="1" applyBorder="1" applyAlignment="1">
      <alignment horizontal="center" vertical="center"/>
    </xf>
    <xf numFmtId="197" fontId="3" fillId="0" borderId="12" xfId="1725" applyNumberFormat="1" applyFont="1" applyFill="1" applyBorder="1" applyAlignment="1">
      <alignment horizontal="center" vertical="center"/>
    </xf>
    <xf numFmtId="0" fontId="3" fillId="0" borderId="1" xfId="1725" applyFont="1" applyFill="1" applyBorder="1" applyAlignment="1">
      <alignment horizontal="center" vertical="center" wrapText="1"/>
    </xf>
    <xf numFmtId="197" fontId="3" fillId="0" borderId="13" xfId="1725" applyNumberFormat="1" applyFont="1" applyFill="1" applyBorder="1" applyAlignment="1">
      <alignment horizontal="center" vertical="center"/>
    </xf>
    <xf numFmtId="197" fontId="3" fillId="0" borderId="14" xfId="1725" applyNumberFormat="1" applyFont="1" applyFill="1" applyBorder="1" applyAlignment="1">
      <alignment horizontal="center" vertical="center"/>
    </xf>
    <xf numFmtId="0" fontId="3" fillId="0" borderId="1" xfId="1725" applyFont="1" applyFill="1" applyBorder="1">
      <alignment vertical="center"/>
    </xf>
    <xf numFmtId="194" fontId="3" fillId="0" borderId="1" xfId="1613" applyNumberFormat="1" applyFont="1" applyFill="1" applyBorder="1" applyAlignment="1">
      <alignment horizontal="right" vertical="center" wrapText="1"/>
    </xf>
    <xf numFmtId="0" fontId="3" fillId="0" borderId="9" xfId="1725" applyFont="1" applyBorder="1" applyAlignment="1">
      <alignment horizontal="left" vertical="center" wrapText="1"/>
    </xf>
    <xf numFmtId="208" fontId="3" fillId="0" borderId="0" xfId="1725" applyNumberFormat="1" applyFont="1">
      <alignment vertical="center"/>
    </xf>
    <xf numFmtId="0" fontId="1" fillId="0" borderId="0" xfId="1613" applyFont="1"/>
    <xf numFmtId="0" fontId="3" fillId="0" borderId="0" xfId="1613" applyFont="1" applyAlignment="1">
      <alignment wrapText="1"/>
    </xf>
    <xf numFmtId="192" fontId="3" fillId="0" borderId="0" xfId="1613" applyNumberFormat="1" applyFont="1"/>
    <xf numFmtId="0" fontId="1" fillId="0" borderId="0" xfId="1613" applyFont="1" applyAlignment="1">
      <alignment vertical="center"/>
    </xf>
    <xf numFmtId="192" fontId="1" fillId="0" borderId="0" xfId="1613" applyNumberFormat="1" applyFont="1"/>
    <xf numFmtId="0" fontId="3" fillId="0" borderId="0" xfId="1613" applyFont="1" applyAlignment="1">
      <alignment vertical="center"/>
    </xf>
    <xf numFmtId="192" fontId="3" fillId="0" borderId="0" xfId="1613" applyNumberFormat="1" applyFont="1" applyAlignment="1">
      <alignment vertical="center"/>
    </xf>
    <xf numFmtId="0" fontId="3" fillId="0" borderId="0" xfId="1613" applyFont="1" applyAlignment="1">
      <alignment horizontal="right" vertical="center"/>
    </xf>
    <xf numFmtId="0" fontId="3" fillId="0" borderId="1" xfId="1613" applyFont="1" applyBorder="1" applyAlignment="1">
      <alignment horizontal="center" vertical="center" wrapText="1"/>
    </xf>
    <xf numFmtId="192" fontId="3" fillId="0" borderId="1" xfId="1613" applyNumberFormat="1" applyFont="1" applyBorder="1" applyAlignment="1">
      <alignment horizontal="center" vertical="center" wrapText="1"/>
    </xf>
    <xf numFmtId="0" fontId="3" fillId="0" borderId="1" xfId="1613" applyFont="1" applyBorder="1" applyAlignment="1">
      <alignment horizontal="left" vertical="center" wrapText="1"/>
    </xf>
    <xf numFmtId="201" fontId="3" fillId="0" borderId="1" xfId="1609" applyNumberFormat="1" applyFont="1" applyFill="1" applyBorder="1" applyAlignment="1">
      <alignment horizontal="right" vertical="center" wrapText="1"/>
    </xf>
    <xf numFmtId="0" fontId="3" fillId="0" borderId="1" xfId="1613" applyFont="1" applyBorder="1" applyAlignment="1">
      <alignment horizontal="left" vertical="center" wrapText="1" indent="1"/>
    </xf>
    <xf numFmtId="0" fontId="3" fillId="0" borderId="1" xfId="1613" applyFont="1" applyBorder="1" applyAlignment="1">
      <alignment horizontal="left" vertical="center" indent="1"/>
    </xf>
    <xf numFmtId="193" fontId="3" fillId="0" borderId="1" xfId="1613" applyNumberFormat="1" applyFont="1" applyBorder="1" applyAlignment="1">
      <alignment horizontal="center" vertical="center" wrapText="1"/>
    </xf>
    <xf numFmtId="209" fontId="3" fillId="0" borderId="0" xfId="1613" applyNumberFormat="1" applyFont="1"/>
    <xf numFmtId="201" fontId="3" fillId="0" borderId="1" xfId="1613" applyNumberFormat="1" applyFont="1" applyFill="1" applyBorder="1" applyAlignment="1">
      <alignment horizontal="right" vertical="center" wrapText="1"/>
    </xf>
    <xf numFmtId="0" fontId="3" fillId="0" borderId="9" xfId="1613" applyFont="1" applyBorder="1" applyAlignment="1">
      <alignment horizontal="left" vertical="center" wrapText="1"/>
    </xf>
    <xf numFmtId="0" fontId="1" fillId="0" borderId="0" xfId="1731" applyFont="1" applyAlignment="1">
      <alignment vertical="center"/>
    </xf>
    <xf numFmtId="0" fontId="2" fillId="0" borderId="0" xfId="1731" applyFont="1" applyAlignment="1">
      <alignment vertical="center"/>
    </xf>
    <xf numFmtId="0" fontId="3" fillId="0" borderId="0" xfId="1731" applyFont="1" applyAlignment="1">
      <alignment vertical="center"/>
    </xf>
    <xf numFmtId="0" fontId="2" fillId="0" borderId="0" xfId="1731" applyFont="1" applyAlignment="1">
      <alignment horizontal="center" vertical="center"/>
    </xf>
    <xf numFmtId="0" fontId="3" fillId="0" borderId="0" xfId="1731" applyFont="1" applyAlignment="1">
      <alignment horizontal="right" vertical="center"/>
    </xf>
    <xf numFmtId="192" fontId="3" fillId="0" borderId="1" xfId="1672" applyNumberFormat="1" applyFont="1" applyBorder="1" applyAlignment="1">
      <alignment horizontal="center" vertical="center"/>
    </xf>
    <xf numFmtId="3" fontId="3" fillId="0" borderId="1" xfId="1730" applyNumberFormat="1" applyFont="1" applyFill="1" applyBorder="1" applyAlignment="1">
      <alignment horizontal="left" vertical="center"/>
    </xf>
    <xf numFmtId="3" fontId="3" fillId="0" borderId="1" xfId="1730" applyNumberFormat="1" applyFont="1" applyFill="1" applyBorder="1" applyAlignment="1">
      <alignment horizontal="right" vertical="center"/>
    </xf>
    <xf numFmtId="3" fontId="3" fillId="0" borderId="1" xfId="1730" applyNumberFormat="1" applyFont="1" applyFill="1" applyBorder="1" applyAlignment="1">
      <alignment horizontal="left" vertical="center" wrapText="1"/>
    </xf>
    <xf numFmtId="3" fontId="3" fillId="0" borderId="0" xfId="1731" applyNumberFormat="1" applyFont="1" applyAlignment="1">
      <alignment vertical="center"/>
    </xf>
    <xf numFmtId="3" fontId="3" fillId="0" borderId="1" xfId="1730" applyNumberFormat="1" applyFont="1" applyFill="1" applyBorder="1" applyAlignment="1">
      <alignment horizontal="center" vertical="center"/>
    </xf>
    <xf numFmtId="0" fontId="2" fillId="0" borderId="0" xfId="1730" applyFont="1" applyAlignment="1">
      <alignment horizontal="center" vertical="center"/>
    </xf>
    <xf numFmtId="0" fontId="1" fillId="0" borderId="0" xfId="1730" applyFont="1"/>
    <xf numFmtId="0" fontId="2" fillId="0" borderId="0" xfId="1730" applyFont="1"/>
    <xf numFmtId="0" fontId="3" fillId="0" borderId="0" xfId="1730" applyFont="1"/>
    <xf numFmtId="0" fontId="3" fillId="0" borderId="0" xfId="1730" applyFont="1" applyAlignment="1">
      <alignment horizontal="right" vertical="center"/>
    </xf>
    <xf numFmtId="0" fontId="3" fillId="0" borderId="1" xfId="1730" applyFont="1" applyBorder="1" applyAlignment="1">
      <alignment horizontal="center" vertical="center"/>
    </xf>
    <xf numFmtId="3" fontId="3" fillId="0" borderId="0" xfId="1730" applyNumberFormat="1" applyFont="1"/>
    <xf numFmtId="192" fontId="3" fillId="0" borderId="0" xfId="1613" applyNumberFormat="1" applyFont="1" applyAlignment="1">
      <alignment horizontal="right" vertical="center"/>
    </xf>
    <xf numFmtId="0" fontId="1" fillId="0" borderId="0" xfId="1613" applyFont="1" applyFill="1"/>
    <xf numFmtId="192" fontId="1" fillId="0" borderId="0" xfId="1613" applyNumberFormat="1" applyFont="1" applyFill="1" applyAlignment="1">
      <alignment horizontal="right" vertical="center"/>
    </xf>
    <xf numFmtId="0" fontId="2" fillId="0" borderId="0" xfId="1613" applyFont="1" applyFill="1" applyAlignment="1">
      <alignment horizontal="center" vertical="center"/>
    </xf>
    <xf numFmtId="0" fontId="3" fillId="0" borderId="0" xfId="1613" applyFont="1" applyFill="1"/>
    <xf numFmtId="192" fontId="3" fillId="0" borderId="0" xfId="1613" applyNumberFormat="1" applyFont="1" applyFill="1" applyAlignment="1">
      <alignment horizontal="right" vertical="center"/>
    </xf>
    <xf numFmtId="192" fontId="3" fillId="0" borderId="1" xfId="1613" applyNumberFormat="1" applyFont="1" applyFill="1" applyBorder="1" applyAlignment="1">
      <alignment horizontal="center" vertical="center"/>
    </xf>
    <xf numFmtId="0" fontId="3" fillId="0" borderId="1" xfId="1613" applyFont="1" applyFill="1" applyBorder="1" applyAlignment="1">
      <alignment horizontal="left" vertical="center" indent="1"/>
    </xf>
    <xf numFmtId="0" fontId="3" fillId="0" borderId="9" xfId="1613" applyFont="1" applyBorder="1" applyAlignment="1">
      <alignment horizontal="left" vertical="center"/>
    </xf>
    <xf numFmtId="192" fontId="1" fillId="0" borderId="0" xfId="1613" applyNumberFormat="1" applyFont="1" applyAlignment="1">
      <alignment horizontal="right" vertical="center"/>
    </xf>
    <xf numFmtId="0" fontId="7" fillId="0" borderId="1" xfId="1613" applyFont="1" applyFill="1" applyBorder="1" applyAlignment="1">
      <alignment horizontal="left" vertical="center"/>
    </xf>
    <xf numFmtId="192" fontId="7" fillId="0" borderId="1" xfId="1613" applyNumberFormat="1" applyFont="1" applyFill="1" applyBorder="1" applyAlignment="1">
      <alignment horizontal="right" vertical="center" wrapText="1"/>
    </xf>
    <xf numFmtId="0" fontId="7" fillId="0" borderId="1" xfId="1613" applyFont="1" applyFill="1" applyBorder="1" applyAlignment="1">
      <alignment vertical="center"/>
    </xf>
    <xf numFmtId="0" fontId="7" fillId="0" borderId="1" xfId="1613" applyFont="1" applyFill="1" applyBorder="1" applyAlignment="1">
      <alignment horizontal="left" vertical="center" indent="1"/>
    </xf>
    <xf numFmtId="3" fontId="7" fillId="0" borderId="1" xfId="1730" applyNumberFormat="1" applyFont="1" applyFill="1" applyBorder="1" applyAlignment="1">
      <alignment horizontal="center" vertical="center"/>
    </xf>
    <xf numFmtId="0" fontId="3" fillId="0" borderId="9" xfId="1613" applyFont="1" applyFill="1" applyBorder="1" applyAlignment="1">
      <alignment horizontal="left" vertical="center"/>
    </xf>
  </cellXfs>
  <cellStyles count="27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 " xfId="49"/>
    <cellStyle name="??" xfId="50"/>
    <cellStyle name="???" xfId="51"/>
    <cellStyle name="????" xfId="52"/>
    <cellStyle name="???¨" xfId="53"/>
    <cellStyle name="???¨¤" xfId="54"/>
    <cellStyle name="???§??" xfId="55"/>
    <cellStyle name="???à" xfId="56"/>
    <cellStyle name="???à¨" xfId="57"/>
    <cellStyle name="??_NJ02-44" xfId="58"/>
    <cellStyle name="??¡" xfId="59"/>
    <cellStyle name="??¡à¨" xfId="60"/>
    <cellStyle name="??¨" xfId="61"/>
    <cellStyle name="??¨???" xfId="62"/>
    <cellStyle name="??¨′" xfId="63"/>
    <cellStyle name="??¨¬" xfId="64"/>
    <cellStyle name="??¨¬???" xfId="65"/>
    <cellStyle name="??±" xfId="66"/>
    <cellStyle name="??±ò[" xfId="67"/>
    <cellStyle name="??ì" xfId="68"/>
    <cellStyle name="??ì???" xfId="69"/>
    <cellStyle name="??ì??[" xfId="70"/>
    <cellStyle name="?¡ì?" xfId="71"/>
    <cellStyle name="?¡ì??¡¤" xfId="72"/>
    <cellStyle name="?§" xfId="73"/>
    <cellStyle name="?§?" xfId="74"/>
    <cellStyle name="?§??" xfId="75"/>
    <cellStyle name="?§??[" xfId="76"/>
    <cellStyle name="?§??[0" xfId="77"/>
    <cellStyle name="?§??·" xfId="78"/>
    <cellStyle name="?鹎%U龡&amp;H齲_x0001_C铣_x0014__x0007__x0001__x0001_" xfId="79"/>
    <cellStyle name="_05" xfId="80"/>
    <cellStyle name="_1" xfId="81"/>
    <cellStyle name="_13" xfId="82"/>
    <cellStyle name="_13-19" xfId="83"/>
    <cellStyle name="_13-19(1)" xfId="84"/>
    <cellStyle name="_16" xfId="85"/>
    <cellStyle name="_17" xfId="86"/>
    <cellStyle name="_2003-17" xfId="87"/>
    <cellStyle name="_2005-09" xfId="88"/>
    <cellStyle name="_2005-17" xfId="89"/>
    <cellStyle name="_2005-18" xfId="90"/>
    <cellStyle name="_2005-19" xfId="91"/>
    <cellStyle name="_2006-2" xfId="92"/>
    <cellStyle name="_2010.10.30" xfId="93"/>
    <cellStyle name="_2010省对市县转移支付测算表(10-21）" xfId="94"/>
    <cellStyle name="_29" xfId="95"/>
    <cellStyle name="_Book3" xfId="96"/>
    <cellStyle name="_ET_STYLE_NoName_00_" xfId="97"/>
    <cellStyle name="_ET_STYLE_NoName_00__20161017---核定基数定表" xfId="98"/>
    <cellStyle name="_NJ09-05" xfId="99"/>
    <cellStyle name="_NJ17-06" xfId="100"/>
    <cellStyle name="_NJ17-24" xfId="101"/>
    <cellStyle name="_NJ17-25" xfId="102"/>
    <cellStyle name="_NJ17-26" xfId="103"/>
    <cellStyle name="_NJ18-13" xfId="104"/>
    <cellStyle name="_NJ18-27" xfId="105"/>
    <cellStyle name="_定稿" xfId="106"/>
    <cellStyle name="_分市分省GDP" xfId="107"/>
    <cellStyle name="_副本2006-2" xfId="108"/>
    <cellStyle name="_副本2006-2新" xfId="109"/>
    <cellStyle name="_转移支付" xfId="110"/>
    <cellStyle name="_综合数据" xfId="111"/>
    <cellStyle name="_纵横对比" xfId="112"/>
    <cellStyle name="¡ã¨" xfId="113"/>
    <cellStyle name="»õ" xfId="114"/>
    <cellStyle name="»õ±ò" xfId="115"/>
    <cellStyle name="»õ±ò[" xfId="116"/>
    <cellStyle name="»õ±ò[0]" xfId="117"/>
    <cellStyle name="»õ±ò_10" xfId="118"/>
    <cellStyle name="°" xfId="119"/>
    <cellStyle name="°_05" xfId="120"/>
    <cellStyle name="°_1" xfId="121"/>
    <cellStyle name="°_17" xfId="122"/>
    <cellStyle name="°_2003-17" xfId="123"/>
    <cellStyle name="°_2006-2" xfId="124"/>
    <cellStyle name="°_Book3" xfId="125"/>
    <cellStyle name="°_NJ17-14" xfId="126"/>
    <cellStyle name="°_定稿" xfId="127"/>
    <cellStyle name="°_副本2006-2" xfId="128"/>
    <cellStyle name="°_副本2006-2新" xfId="129"/>
    <cellStyle name="°_综合数据" xfId="130"/>
    <cellStyle name="°_纵横对比" xfId="131"/>
    <cellStyle name="°ù·" xfId="132"/>
    <cellStyle name="°ù·ö±è" xfId="133"/>
    <cellStyle name="0,0_x000a__x000a_NA_x000a__x000a_" xfId="134"/>
    <cellStyle name="0,0_x000d__x000a_NA_x000d__x000a_" xfId="135"/>
    <cellStyle name="20% - Accent1" xfId="136"/>
    <cellStyle name="20% - Accent2" xfId="137"/>
    <cellStyle name="20% - Accent3" xfId="138"/>
    <cellStyle name="20% - Accent4" xfId="139"/>
    <cellStyle name="20% - Accent5" xfId="140"/>
    <cellStyle name="20% - Accent6" xfId="141"/>
    <cellStyle name="20% - 强调文字颜色 1 2" xfId="142"/>
    <cellStyle name="20% - 强调文字颜色 1 2 2" xfId="143"/>
    <cellStyle name="20% - 强调文字颜色 1 2 3" xfId="144"/>
    <cellStyle name="20% - 强调文字颜色 1 2 4" xfId="145"/>
    <cellStyle name="20% - 强调文字颜色 1 2 5" xfId="146"/>
    <cellStyle name="20% - 强调文字颜色 1 2_3.2017全省支出" xfId="147"/>
    <cellStyle name="20% - 强调文字颜色 1 3" xfId="148"/>
    <cellStyle name="20% - 强调文字颜色 1 3 2" xfId="149"/>
    <cellStyle name="20% - 强调文字颜色 1 4" xfId="150"/>
    <cellStyle name="20% - 强调文字颜色 2 2" xfId="151"/>
    <cellStyle name="20% - 强调文字颜色 2 2 2" xfId="152"/>
    <cellStyle name="20% - 强调文字颜色 2 2 3" xfId="153"/>
    <cellStyle name="20% - 强调文字颜色 2 2 4" xfId="154"/>
    <cellStyle name="20% - 强调文字颜色 2 2 5" xfId="155"/>
    <cellStyle name="20% - 强调文字颜色 2 2_3.2017全省支出" xfId="156"/>
    <cellStyle name="20% - 强调文字颜色 2 3" xfId="157"/>
    <cellStyle name="20% - 强调文字颜色 2 3 2" xfId="158"/>
    <cellStyle name="20% - 强调文字颜色 2 4" xfId="159"/>
    <cellStyle name="20% - 强调文字颜色 3 2" xfId="160"/>
    <cellStyle name="20% - 强调文字颜色 3 2 2" xfId="161"/>
    <cellStyle name="20% - 强调文字颜色 3 2 3" xfId="162"/>
    <cellStyle name="20% - 强调文字颜色 3 2 4" xfId="163"/>
    <cellStyle name="20% - 强调文字颜色 3 2 5" xfId="164"/>
    <cellStyle name="20% - 强调文字颜色 3 2_3.2017全省支出" xfId="165"/>
    <cellStyle name="20% - 强调文字颜色 3 3" xfId="166"/>
    <cellStyle name="20% - 强调文字颜色 3 3 2" xfId="167"/>
    <cellStyle name="20% - 强调文字颜色 3 4" xfId="168"/>
    <cellStyle name="20% - 强调文字颜色 4 2" xfId="169"/>
    <cellStyle name="20% - 强调文字颜色 4 2 2" xfId="170"/>
    <cellStyle name="20% - 强调文字颜色 4 2 3" xfId="171"/>
    <cellStyle name="20% - 强调文字颜色 4 2 4" xfId="172"/>
    <cellStyle name="20% - 强调文字颜色 4 2 5" xfId="173"/>
    <cellStyle name="20% - 强调文字颜色 4 2_3.2017全省支出" xfId="174"/>
    <cellStyle name="20% - 强调文字颜色 4 3" xfId="175"/>
    <cellStyle name="20% - 强调文字颜色 4 3 2" xfId="176"/>
    <cellStyle name="20% - 强调文字颜色 4 4" xfId="177"/>
    <cellStyle name="20% - 强调文字颜色 5 2" xfId="178"/>
    <cellStyle name="20% - 强调文字颜色 5 2 2" xfId="179"/>
    <cellStyle name="20% - 强调文字颜色 5 2 3" xfId="180"/>
    <cellStyle name="20% - 强调文字颜色 5 2 4" xfId="181"/>
    <cellStyle name="20% - 强调文字颜色 5 2 5" xfId="182"/>
    <cellStyle name="20% - 强调文字颜色 5 2_3.2017全省支出" xfId="183"/>
    <cellStyle name="20% - 强调文字颜色 5 3" xfId="184"/>
    <cellStyle name="20% - 强调文字颜色 5 3 2" xfId="185"/>
    <cellStyle name="20% - 强调文字颜色 6 2" xfId="186"/>
    <cellStyle name="20% - 强调文字颜色 6 2 2" xfId="187"/>
    <cellStyle name="20% - 强调文字颜色 6 2 3" xfId="188"/>
    <cellStyle name="20% - 强调文字颜色 6 2 4" xfId="189"/>
    <cellStyle name="20% - 强调文字颜色 6 2 5" xfId="190"/>
    <cellStyle name="20% - 强调文字颜色 6 2_3.2017全省支出" xfId="191"/>
    <cellStyle name="20% - 强调文字颜色 6 3" xfId="192"/>
    <cellStyle name="20% - 强调文字颜色 6 3 2" xfId="193"/>
    <cellStyle name="3" xfId="194"/>
    <cellStyle name="3?" xfId="195"/>
    <cellStyle name="3?ê" xfId="196"/>
    <cellStyle name="3_03-17" xfId="197"/>
    <cellStyle name="3_04-19" xfId="198"/>
    <cellStyle name="3_05" xfId="199"/>
    <cellStyle name="3_2005-18" xfId="200"/>
    <cellStyle name="3_2005-19" xfId="201"/>
    <cellStyle name="3_封面" xfId="202"/>
    <cellStyle name="3¡" xfId="203"/>
    <cellStyle name="3￡" xfId="204"/>
    <cellStyle name="³£" xfId="205"/>
    <cellStyle name="3￡1" xfId="206"/>
    <cellStyle name="³£¹æ" xfId="207"/>
    <cellStyle name="40% - Accent1" xfId="208"/>
    <cellStyle name="40% - Accent2" xfId="209"/>
    <cellStyle name="40% - Accent3" xfId="210"/>
    <cellStyle name="40% - Accent4" xfId="211"/>
    <cellStyle name="40% - Accent5" xfId="212"/>
    <cellStyle name="40% - Accent6" xfId="213"/>
    <cellStyle name="40% - 强调文字颜色 1 2" xfId="214"/>
    <cellStyle name="40% - 强调文字颜色 1 2 2" xfId="215"/>
    <cellStyle name="40% - 强调文字颜色 1 2 3" xfId="216"/>
    <cellStyle name="40% - 强调文字颜色 1 2 4" xfId="217"/>
    <cellStyle name="40% - 强调文字颜色 1 2 5" xfId="218"/>
    <cellStyle name="40% - 强调文字颜色 1 2_3.2017全省支出" xfId="219"/>
    <cellStyle name="40% - 强调文字颜色 1 3" xfId="220"/>
    <cellStyle name="40% - 强调文字颜色 1 3 2" xfId="221"/>
    <cellStyle name="40% - 强调文字颜色 1 4" xfId="222"/>
    <cellStyle name="40% - 强调文字颜色 2 2" xfId="223"/>
    <cellStyle name="40% - 强调文字颜色 2 2 2" xfId="224"/>
    <cellStyle name="40% - 强调文字颜色 2 2 3" xfId="225"/>
    <cellStyle name="40% - 强调文字颜色 2 2 4" xfId="226"/>
    <cellStyle name="40% - 强调文字颜色 2 2 5" xfId="227"/>
    <cellStyle name="40% - 强调文字颜色 2 2_3.2017全省支出" xfId="228"/>
    <cellStyle name="40% - 强调文字颜色 2 3" xfId="229"/>
    <cellStyle name="40% - 强调文字颜色 2 3 2" xfId="230"/>
    <cellStyle name="40% - 强调文字颜色 3 2" xfId="231"/>
    <cellStyle name="40% - 强调文字颜色 3 2 2" xfId="232"/>
    <cellStyle name="40% - 强调文字颜色 3 2 3" xfId="233"/>
    <cellStyle name="40% - 强调文字颜色 3 2 4" xfId="234"/>
    <cellStyle name="40% - 强调文字颜色 3 2 5" xfId="235"/>
    <cellStyle name="40% - 强调文字颜色 3 2_3.2017全省支出" xfId="236"/>
    <cellStyle name="40% - 强调文字颜色 3 3" xfId="237"/>
    <cellStyle name="40% - 强调文字颜色 3 3 2" xfId="238"/>
    <cellStyle name="40% - 强调文字颜色 3 4" xfId="239"/>
    <cellStyle name="40% - 强调文字颜色 4 2" xfId="240"/>
    <cellStyle name="40% - 强调文字颜色 4 2 2" xfId="241"/>
    <cellStyle name="40% - 强调文字颜色 4 2 3" xfId="242"/>
    <cellStyle name="40% - 强调文字颜色 4 2 4" xfId="243"/>
    <cellStyle name="40% - 强调文字颜色 4 2 5" xfId="244"/>
    <cellStyle name="40% - 强调文字颜色 4 2_3.2017全省支出" xfId="245"/>
    <cellStyle name="40% - 强调文字颜色 4 3" xfId="246"/>
    <cellStyle name="40% - 强调文字颜色 4 3 2" xfId="247"/>
    <cellStyle name="40% - 强调文字颜色 4 4" xfId="248"/>
    <cellStyle name="40% - 强调文字颜色 5 2" xfId="249"/>
    <cellStyle name="40% - 强调文字颜色 5 2 2" xfId="250"/>
    <cellStyle name="40% - 强调文字颜色 5 2 3" xfId="251"/>
    <cellStyle name="40% - 强调文字颜色 5 2 4" xfId="252"/>
    <cellStyle name="40% - 强调文字颜色 5 2 5" xfId="253"/>
    <cellStyle name="40% - 强调文字颜色 5 2_3.2017全省支出" xfId="254"/>
    <cellStyle name="40% - 强调文字颜色 5 3" xfId="255"/>
    <cellStyle name="40% - 强调文字颜色 5 3 2" xfId="256"/>
    <cellStyle name="40% - 强调文字颜色 6 2" xfId="257"/>
    <cellStyle name="40% - 强调文字颜色 6 2 2" xfId="258"/>
    <cellStyle name="40% - 强调文字颜色 6 2 3" xfId="259"/>
    <cellStyle name="40% - 强调文字颜色 6 2 4" xfId="260"/>
    <cellStyle name="40% - 强调文字颜色 6 2 5" xfId="261"/>
    <cellStyle name="40% - 强调文字颜色 6 2_3.2017全省支出" xfId="262"/>
    <cellStyle name="40% - 强调文字颜色 6 3" xfId="263"/>
    <cellStyle name="40% - 强调文字颜色 6 3 2" xfId="264"/>
    <cellStyle name="40% - 强调文字颜色 6 4" xfId="265"/>
    <cellStyle name="60% - Accent1" xfId="266"/>
    <cellStyle name="60% - Accent2" xfId="267"/>
    <cellStyle name="60% - Accent3" xfId="268"/>
    <cellStyle name="60% - Accent4" xfId="269"/>
    <cellStyle name="60% - Accent5" xfId="270"/>
    <cellStyle name="60% - Accent6" xfId="271"/>
    <cellStyle name="60% - 强调文字颜色 1 2" xfId="272"/>
    <cellStyle name="60% - 强调文字颜色 1 2 2" xfId="273"/>
    <cellStyle name="60% - 强调文字颜色 1 2 3" xfId="274"/>
    <cellStyle name="60% - 强调文字颜色 1 2 4" xfId="275"/>
    <cellStyle name="60% - 强调文字颜色 1 2_3.2017全省支出" xfId="276"/>
    <cellStyle name="60% - 强调文字颜色 1 3" xfId="277"/>
    <cellStyle name="60% - 强调文字颜色 1 3 2" xfId="278"/>
    <cellStyle name="60% - 强调文字颜色 1 4" xfId="279"/>
    <cellStyle name="60% - 强调文字颜色 2 2" xfId="280"/>
    <cellStyle name="60% - 强调文字颜色 2 2 2" xfId="281"/>
    <cellStyle name="60% - 强调文字颜色 2 2 3" xfId="282"/>
    <cellStyle name="60% - 强调文字颜色 2 2 4" xfId="283"/>
    <cellStyle name="60% - 强调文字颜色 2 2_3.2017全省支出" xfId="284"/>
    <cellStyle name="60% - 强调文字颜色 2 3" xfId="285"/>
    <cellStyle name="60% - 强调文字颜色 2 3 2" xfId="286"/>
    <cellStyle name="60% - 强调文字颜色 3 2" xfId="287"/>
    <cellStyle name="60% - 强调文字颜色 3 2 2" xfId="288"/>
    <cellStyle name="60% - 强调文字颜色 3 2 3" xfId="289"/>
    <cellStyle name="60% - 强调文字颜色 3 2 4" xfId="290"/>
    <cellStyle name="60% - 强调文字颜色 3 2_3.2017全省支出" xfId="291"/>
    <cellStyle name="60% - 强调文字颜色 3 3" xfId="292"/>
    <cellStyle name="60% - 强调文字颜色 3 3 2" xfId="293"/>
    <cellStyle name="60% - 强调文字颜色 3 4" xfId="294"/>
    <cellStyle name="60% - 强调文字颜色 4 2" xfId="295"/>
    <cellStyle name="60% - 强调文字颜色 4 2 2" xfId="296"/>
    <cellStyle name="60% - 强调文字颜色 4 2 3" xfId="297"/>
    <cellStyle name="60% - 强调文字颜色 4 2 4" xfId="298"/>
    <cellStyle name="60% - 强调文字颜色 4 2_3.2017全省支出" xfId="299"/>
    <cellStyle name="60% - 强调文字颜色 4 3" xfId="300"/>
    <cellStyle name="60% - 强调文字颜色 4 3 2" xfId="301"/>
    <cellStyle name="60% - 强调文字颜色 4 4" xfId="302"/>
    <cellStyle name="60% - 强调文字颜色 5 2" xfId="303"/>
    <cellStyle name="60% - 强调文字颜色 5 2 2" xfId="304"/>
    <cellStyle name="60% - 强调文字颜色 5 2 3" xfId="305"/>
    <cellStyle name="60% - 强调文字颜色 5 2 4" xfId="306"/>
    <cellStyle name="60% - 强调文字颜色 5 2_3.2017全省支出" xfId="307"/>
    <cellStyle name="60% - 强调文字颜色 5 3" xfId="308"/>
    <cellStyle name="60% - 强调文字颜色 5 3 2" xfId="309"/>
    <cellStyle name="60% - 强调文字颜色 6 2" xfId="310"/>
    <cellStyle name="60% - 强调文字颜色 6 2 2" xfId="311"/>
    <cellStyle name="60% - 强调文字颜色 6 2 3" xfId="312"/>
    <cellStyle name="60% - 强调文字颜色 6 2 4" xfId="313"/>
    <cellStyle name="60% - 强调文字颜色 6 2_3.2017全省支出" xfId="314"/>
    <cellStyle name="60% - 强调文字颜色 6 3" xfId="315"/>
    <cellStyle name="60% - 强调文字颜色 6 3 2" xfId="316"/>
    <cellStyle name="60% - 强调文字颜色 6 4" xfId="317"/>
    <cellStyle name="Accent1" xfId="318"/>
    <cellStyle name="Accent1 - 20%" xfId="319"/>
    <cellStyle name="Accent1 - 40%" xfId="320"/>
    <cellStyle name="Accent1 - 60%" xfId="321"/>
    <cellStyle name="Accent1_2006年33甘肃" xfId="322"/>
    <cellStyle name="Accent2" xfId="323"/>
    <cellStyle name="Accent2 - 20%" xfId="324"/>
    <cellStyle name="Accent2 - 40%" xfId="325"/>
    <cellStyle name="Accent2 - 60%" xfId="326"/>
    <cellStyle name="Accent2_2006年33甘肃" xfId="327"/>
    <cellStyle name="Accent3" xfId="328"/>
    <cellStyle name="Accent3 - 20%" xfId="329"/>
    <cellStyle name="Accent3 - 40%" xfId="330"/>
    <cellStyle name="Accent3 - 60%" xfId="331"/>
    <cellStyle name="Accent3_2006年33甘肃" xfId="332"/>
    <cellStyle name="Accent4" xfId="333"/>
    <cellStyle name="Accent4 - 20%" xfId="334"/>
    <cellStyle name="Accent4 - 40%" xfId="335"/>
    <cellStyle name="Accent4 - 60%" xfId="336"/>
    <cellStyle name="Accent4_Sheet2" xfId="337"/>
    <cellStyle name="Accent5" xfId="338"/>
    <cellStyle name="Accent5 - 20%" xfId="339"/>
    <cellStyle name="Accent5 - 40%" xfId="340"/>
    <cellStyle name="Accent5 - 60%" xfId="341"/>
    <cellStyle name="Accent5_Sheet2" xfId="342"/>
    <cellStyle name="Accent6" xfId="343"/>
    <cellStyle name="Accent6 - 20%" xfId="344"/>
    <cellStyle name="Accent6 - 40%" xfId="345"/>
    <cellStyle name="Accent6 - 60%" xfId="346"/>
    <cellStyle name="Accent6_2006年33甘肃" xfId="347"/>
    <cellStyle name="Æõ" xfId="348"/>
    <cellStyle name="Æõí¨" xfId="349"/>
    <cellStyle name="Bad" xfId="350"/>
    <cellStyle name="Ç§·" xfId="351"/>
    <cellStyle name="Ç§·öî»" xfId="352"/>
    <cellStyle name="Ç§·öî»[0]" xfId="353"/>
    <cellStyle name="Ç§î»" xfId="354"/>
    <cellStyle name="Ç§î»[0]" xfId="355"/>
    <cellStyle name="Ç§î»·ö¸" xfId="356"/>
    <cellStyle name="Calc Currency (0)" xfId="357"/>
    <cellStyle name="Calculation" xfId="358"/>
    <cellStyle name="Check Cell" xfId="359"/>
    <cellStyle name="ColLevel_1" xfId="360"/>
    <cellStyle name="Comma" xfId="361"/>
    <cellStyle name="Comma [0]" xfId="362"/>
    <cellStyle name="Comma [0] 2" xfId="363"/>
    <cellStyle name="Comma 2" xfId="364"/>
    <cellStyle name="Comma 3" xfId="365"/>
    <cellStyle name="comma zerodec" xfId="366"/>
    <cellStyle name="Comma_04" xfId="367"/>
    <cellStyle name="Currency" xfId="368"/>
    <cellStyle name="Currency [0]" xfId="369"/>
    <cellStyle name="Currency_04" xfId="370"/>
    <cellStyle name="Currency1" xfId="371"/>
    <cellStyle name="Date" xfId="372"/>
    <cellStyle name="Dollar (zero dec)" xfId="373"/>
    <cellStyle name="Explanatory Text" xfId="374"/>
    <cellStyle name="Filter Input Text" xfId="375"/>
    <cellStyle name="Filter Label" xfId="376"/>
    <cellStyle name="Fixed" xfId="377"/>
    <cellStyle name="Good" xfId="378"/>
    <cellStyle name="Grey" xfId="379"/>
    <cellStyle name="Header1" xfId="380"/>
    <cellStyle name="Header2" xfId="381"/>
    <cellStyle name="Heading 1" xfId="382"/>
    <cellStyle name="Heading 2" xfId="383"/>
    <cellStyle name="Heading 3" xfId="384"/>
    <cellStyle name="Heading 4" xfId="385"/>
    <cellStyle name="HEADING1" xfId="386"/>
    <cellStyle name="HEADING2" xfId="387"/>
    <cellStyle name="Input" xfId="388"/>
    <cellStyle name="Input [yellow]" xfId="389"/>
    <cellStyle name="Input_Sheet2" xfId="390"/>
    <cellStyle name="Linked Cell" xfId="391"/>
    <cellStyle name="Neutral" xfId="392"/>
    <cellStyle name="no dec" xfId="393"/>
    <cellStyle name="Norma,_laroux_4_营业在建 (2)_E21" xfId="394"/>
    <cellStyle name="Normal" xfId="395"/>
    <cellStyle name="Normal - Style1" xfId="396"/>
    <cellStyle name="Normal 12" xfId="397"/>
    <cellStyle name="Normal 13" xfId="398"/>
    <cellStyle name="Normal 2" xfId="399"/>
    <cellStyle name="Normal_#10-Headcount" xfId="400"/>
    <cellStyle name="Note" xfId="401"/>
    <cellStyle name="Output" xfId="402"/>
    <cellStyle name="Percent" xfId="403"/>
    <cellStyle name="Percent [2]" xfId="404"/>
    <cellStyle name="Percent 2" xfId="405"/>
    <cellStyle name="Percent_laroux" xfId="406"/>
    <cellStyle name="RowLevel_0" xfId="407"/>
    <cellStyle name="Title" xfId="408"/>
    <cellStyle name="Total" xfId="409"/>
    <cellStyle name="Warning Text" xfId="410"/>
    <cellStyle name="百" xfId="411"/>
    <cellStyle name="百_03-17" xfId="412"/>
    <cellStyle name="百_04-19" xfId="413"/>
    <cellStyle name="百_05" xfId="414"/>
    <cellStyle name="百_2005-18" xfId="415"/>
    <cellStyle name="百_2005-19" xfId="416"/>
    <cellStyle name="百_NJ09-03" xfId="417"/>
    <cellStyle name="百_NJ09-04" xfId="418"/>
    <cellStyle name="百_NJ09-05" xfId="419"/>
    <cellStyle name="百_NJ09-07" xfId="420"/>
    <cellStyle name="百_NJ09-08" xfId="421"/>
    <cellStyle name="百_NJ17-07" xfId="422"/>
    <cellStyle name="百_NJ17-08" xfId="423"/>
    <cellStyle name="百_NJ17-11" xfId="424"/>
    <cellStyle name="百_NJ17-16" xfId="425"/>
    <cellStyle name="百_NJ17-18" xfId="426"/>
    <cellStyle name="百_NJ17-19" xfId="427"/>
    <cellStyle name="百_NJ17-21" xfId="428"/>
    <cellStyle name="百_NJ17-22" xfId="429"/>
    <cellStyle name="百_NJ17-23" xfId="430"/>
    <cellStyle name="百_NJ17-25" xfId="431"/>
    <cellStyle name="百_NJ17-26" xfId="432"/>
    <cellStyle name="百_NJ17-27" xfId="433"/>
    <cellStyle name="百_NJ17-28" xfId="434"/>
    <cellStyle name="百_NJ17-33" xfId="435"/>
    <cellStyle name="百_NJ17-34" xfId="436"/>
    <cellStyle name="百_NJ17-35" xfId="437"/>
    <cellStyle name="百_NJ17-36" xfId="438"/>
    <cellStyle name="百_NJ17-37" xfId="439"/>
    <cellStyle name="百_NJ17-39" xfId="440"/>
    <cellStyle name="百_NJ17-42" xfId="441"/>
    <cellStyle name="百_NJ17-47" xfId="442"/>
    <cellStyle name="百_NJ17-54" xfId="443"/>
    <cellStyle name="百_NJ17-60" xfId="444"/>
    <cellStyle name="百_NJ17-62" xfId="445"/>
    <cellStyle name="百_NJ18-01" xfId="446"/>
    <cellStyle name="百_NJ18-02" xfId="447"/>
    <cellStyle name="百_NJ18-03" xfId="448"/>
    <cellStyle name="百_NJ18-04" xfId="449"/>
    <cellStyle name="百_NJ18-05" xfId="450"/>
    <cellStyle name="百_NJ18-06" xfId="451"/>
    <cellStyle name="百_NJ18-07" xfId="452"/>
    <cellStyle name="百_NJ18-08" xfId="453"/>
    <cellStyle name="百_NJ18-09" xfId="454"/>
    <cellStyle name="百_NJ18-10" xfId="455"/>
    <cellStyle name="百_NJ18-11" xfId="456"/>
    <cellStyle name="百_NJ18-12" xfId="457"/>
    <cellStyle name="百_NJ18-13" xfId="458"/>
    <cellStyle name="百_NJ18-14" xfId="459"/>
    <cellStyle name="百_NJ18-17" xfId="460"/>
    <cellStyle name="百_NJ18-18" xfId="461"/>
    <cellStyle name="百_NJ18-19" xfId="462"/>
    <cellStyle name="百_NJ18-21" xfId="463"/>
    <cellStyle name="百_NJ18-23" xfId="464"/>
    <cellStyle name="百_NJ18-27" xfId="465"/>
    <cellStyle name="百_NJ18-32" xfId="466"/>
    <cellStyle name="百_NJ18-33" xfId="467"/>
    <cellStyle name="百_NJ18-34" xfId="468"/>
    <cellStyle name="百_NJ18-38" xfId="469"/>
    <cellStyle name="百_NJ18-39" xfId="470"/>
    <cellStyle name="百_NJ18-43" xfId="471"/>
    <cellStyle name="百_封面" xfId="472"/>
    <cellStyle name="百分比 2" xfId="473"/>
    <cellStyle name="百分比 2 2" xfId="474"/>
    <cellStyle name="百分比 2 2 2" xfId="475"/>
    <cellStyle name="百分比 3" xfId="476"/>
    <cellStyle name="百分比 4" xfId="477"/>
    <cellStyle name="标题 1 2" xfId="478"/>
    <cellStyle name="标题 1 2 2" xfId="479"/>
    <cellStyle name="标题 1 2 3" xfId="480"/>
    <cellStyle name="标题 1 2_1.3日 2017年预算草案 - 副本" xfId="481"/>
    <cellStyle name="标题 1 3" xfId="482"/>
    <cellStyle name="标题 1 3 2" xfId="483"/>
    <cellStyle name="标题 1 3_1.3日 2017年预算草案 - 副本" xfId="484"/>
    <cellStyle name="标题 1 4" xfId="485"/>
    <cellStyle name="标题 2 2" xfId="486"/>
    <cellStyle name="标题 2 2 2" xfId="487"/>
    <cellStyle name="标题 2 2 3" xfId="488"/>
    <cellStyle name="标题 2 2_1.3日 2017年预算草案 - 副本" xfId="489"/>
    <cellStyle name="标题 2 3" xfId="490"/>
    <cellStyle name="标题 2 3 2" xfId="491"/>
    <cellStyle name="标题 2 3_1.3日 2017年预算草案 - 副本" xfId="492"/>
    <cellStyle name="标题 2 4" xfId="493"/>
    <cellStyle name="标题 3 2" xfId="494"/>
    <cellStyle name="标题 3 2 2" xfId="495"/>
    <cellStyle name="标题 3 2 3" xfId="496"/>
    <cellStyle name="标题 3 2_1.3日 2017年预算草案 - 副本" xfId="497"/>
    <cellStyle name="标题 3 3" xfId="498"/>
    <cellStyle name="标题 3 3 2" xfId="499"/>
    <cellStyle name="标题 3 3_1.3日 2017年预算草案 - 副本" xfId="500"/>
    <cellStyle name="标题 3 4" xfId="501"/>
    <cellStyle name="标题 4 2" xfId="502"/>
    <cellStyle name="标题 4 2 2" xfId="503"/>
    <cellStyle name="标题 4 2 3" xfId="504"/>
    <cellStyle name="标题 4 2_3.2017全省支出" xfId="505"/>
    <cellStyle name="标题 4 3" xfId="506"/>
    <cellStyle name="标题 4 3 2" xfId="507"/>
    <cellStyle name="标题 4 4" xfId="508"/>
    <cellStyle name="标题 5" xfId="509"/>
    <cellStyle name="标题 5 2" xfId="510"/>
    <cellStyle name="标题 5 3" xfId="511"/>
    <cellStyle name="标题 5_3.2017全省支出" xfId="512"/>
    <cellStyle name="标题 6" xfId="513"/>
    <cellStyle name="标题 6 2" xfId="514"/>
    <cellStyle name="标题 7" xfId="515"/>
    <cellStyle name="表标题" xfId="516"/>
    <cellStyle name="差 2" xfId="517"/>
    <cellStyle name="差 2 2" xfId="518"/>
    <cellStyle name="差 2 3" xfId="519"/>
    <cellStyle name="差 2 4" xfId="520"/>
    <cellStyle name="差 2_3.2017全省支出" xfId="521"/>
    <cellStyle name="差 3" xfId="522"/>
    <cellStyle name="差 3 2" xfId="523"/>
    <cellStyle name="差 3 3" xfId="524"/>
    <cellStyle name="差_(财政总决算简表-2016年)收入导出数据" xfId="525"/>
    <cellStyle name="差_00省级(打印)" xfId="526"/>
    <cellStyle name="差_03昭通" xfId="527"/>
    <cellStyle name="差_0502通海县" xfId="528"/>
    <cellStyle name="差_05潍坊" xfId="529"/>
    <cellStyle name="差_0605石屏县" xfId="530"/>
    <cellStyle name="差_0605石屏县_2014省级收入12.2（更新后）" xfId="531"/>
    <cellStyle name="差_0605石屏县_2014省级收入及财力12.12（更新后）" xfId="532"/>
    <cellStyle name="差_0605石屏县_财力性转移支付2010年预算参考数" xfId="533"/>
    <cellStyle name="差_0605石屏县_省级财力12.12" xfId="534"/>
    <cellStyle name="差_07临沂" xfId="535"/>
    <cellStyle name="差_09黑龙江" xfId="536"/>
    <cellStyle name="差_09黑龙江_2014省级收入12.2（更新后）" xfId="537"/>
    <cellStyle name="差_09黑龙江_2014省级收入及财力12.12（更新后）" xfId="538"/>
    <cellStyle name="差_09黑龙江_财力性转移支付2010年预算参考数" xfId="539"/>
    <cellStyle name="差_09黑龙江_省级财力12.12" xfId="540"/>
    <cellStyle name="差_1" xfId="541"/>
    <cellStyle name="差_1_2014省级收入12.2（更新后）" xfId="542"/>
    <cellStyle name="差_1_2014省级收入及财力12.12（更新后）" xfId="543"/>
    <cellStyle name="差_1_财力性转移支付2010年预算参考数" xfId="544"/>
    <cellStyle name="差_1_省级财力12.12" xfId="545"/>
    <cellStyle name="差_1110洱源县" xfId="546"/>
    <cellStyle name="差_1110洱源县_2014省级收入12.2（更新后）" xfId="547"/>
    <cellStyle name="差_1110洱源县_2014省级收入及财力12.12（更新后）" xfId="548"/>
    <cellStyle name="差_1110洱源县_财力性转移支付2010年预算参考数" xfId="549"/>
    <cellStyle name="差_1110洱源县_省级财力12.12" xfId="550"/>
    <cellStyle name="差_11大理" xfId="551"/>
    <cellStyle name="差_11大理_2014省级收入12.2（更新后）" xfId="552"/>
    <cellStyle name="差_11大理_2014省级收入及财力12.12（更新后）" xfId="553"/>
    <cellStyle name="差_11大理_财力性转移支付2010年预算参考数" xfId="554"/>
    <cellStyle name="差_11大理_省级财力12.12" xfId="555"/>
    <cellStyle name="差_12滨州" xfId="556"/>
    <cellStyle name="差_12滨州_2014省级收入12.2（更新后）" xfId="557"/>
    <cellStyle name="差_12滨州_2014省级收入及财力12.12（更新后）" xfId="558"/>
    <cellStyle name="差_12滨州_财力性转移支付2010年预算参考数" xfId="559"/>
    <cellStyle name="差_12滨州_省级财力12.12" xfId="560"/>
    <cellStyle name="差_14安徽" xfId="561"/>
    <cellStyle name="差_14安徽_2014省级收入12.2（更新后）" xfId="562"/>
    <cellStyle name="差_14安徽_2014省级收入及财力12.12（更新后）" xfId="563"/>
    <cellStyle name="差_14安徽_财力性转移支付2010年预算参考数" xfId="564"/>
    <cellStyle name="差_14安徽_省级财力12.12" xfId="565"/>
    <cellStyle name="差_1604月报" xfId="566"/>
    <cellStyle name="差_2" xfId="567"/>
    <cellStyle name="差_2.2017全省收入" xfId="568"/>
    <cellStyle name="差_2_2014省级收入12.2（更新后）" xfId="569"/>
    <cellStyle name="差_2_2014省级收入及财力12.12（更新后）" xfId="570"/>
    <cellStyle name="差_2_财力性转移支付2010年预算参考数" xfId="571"/>
    <cellStyle name="差_2_省级财力12.12" xfId="572"/>
    <cellStyle name="差_20 2007年河南结算单" xfId="573"/>
    <cellStyle name="差_20 2007年河南结算单 2" xfId="574"/>
    <cellStyle name="差_20 2007年河南结算单_2013省级预算附表" xfId="575"/>
    <cellStyle name="差_20 2007年河南结算单_2014省级收入12.2（更新后）" xfId="576"/>
    <cellStyle name="差_20 2007年河南结算单_2014省级收入及财力12.12（更新后）" xfId="577"/>
    <cellStyle name="差_20 2007年河南结算单_2017年预算草案（债务）" xfId="578"/>
    <cellStyle name="差_20 2007年河南结算单_附表1-6" xfId="579"/>
    <cellStyle name="差_20 2007年河南结算单_基金汇总" xfId="580"/>
    <cellStyle name="差_20 2007年河南结算单_省级财力12.12" xfId="581"/>
    <cellStyle name="差_20 2007年河南结算单_收入汇总" xfId="582"/>
    <cellStyle name="差_20 2007年河南结算单_支出汇总" xfId="583"/>
    <cellStyle name="差_2006年22湖南" xfId="584"/>
    <cellStyle name="差_2006年22湖南_2014省级收入12.2（更新后）" xfId="585"/>
    <cellStyle name="差_2006年22湖南_2014省级收入及财力12.12（更新后）" xfId="586"/>
    <cellStyle name="差_2006年22湖南_财力性转移支付2010年预算参考数" xfId="587"/>
    <cellStyle name="差_2006年22湖南_省级财力12.12" xfId="588"/>
    <cellStyle name="差_2006年27重庆" xfId="589"/>
    <cellStyle name="差_2006年27重庆_2014省级收入12.2（更新后）" xfId="590"/>
    <cellStyle name="差_2006年27重庆_2014省级收入及财力12.12（更新后）" xfId="591"/>
    <cellStyle name="差_2006年27重庆_财力性转移支付2010年预算参考数" xfId="592"/>
    <cellStyle name="差_2006年27重庆_省级财力12.12" xfId="593"/>
    <cellStyle name="差_2006年28四川" xfId="594"/>
    <cellStyle name="差_2006年28四川_2014省级收入12.2（更新后）" xfId="595"/>
    <cellStyle name="差_2006年28四川_2014省级收入及财力12.12（更新后）" xfId="596"/>
    <cellStyle name="差_2006年28四川_财力性转移支付2010年预算参考数" xfId="597"/>
    <cellStyle name="差_2006年28四川_省级财力12.12" xfId="598"/>
    <cellStyle name="差_2006年30云南" xfId="599"/>
    <cellStyle name="差_2006年33甘肃" xfId="600"/>
    <cellStyle name="差_2006年34青海" xfId="601"/>
    <cellStyle name="差_2006年34青海_2014省级收入12.2（更新后）" xfId="602"/>
    <cellStyle name="差_2006年34青海_2014省级收入及财力12.12（更新后）" xfId="603"/>
    <cellStyle name="差_2006年34青海_财力性转移支付2010年预算参考数" xfId="604"/>
    <cellStyle name="差_2006年34青海_省级财力12.12" xfId="605"/>
    <cellStyle name="差_2006年全省财力计算表（中央、决算）" xfId="606"/>
    <cellStyle name="差_2006年水利统计指标统计表" xfId="607"/>
    <cellStyle name="差_2006年水利统计指标统计表_2014省级收入12.2（更新后）" xfId="608"/>
    <cellStyle name="差_2006年水利统计指标统计表_2014省级收入及财力12.12（更新后）" xfId="609"/>
    <cellStyle name="差_2006年水利统计指标统计表_财力性转移支付2010年预算参考数" xfId="610"/>
    <cellStyle name="差_2006年水利统计指标统计表_省级财力12.12" xfId="611"/>
    <cellStyle name="差_2007结算与财力(6.2)" xfId="612"/>
    <cellStyle name="差_2007结算与财力(6.2)_基金汇总" xfId="613"/>
    <cellStyle name="差_2007结算与财力(6.2)_收入汇总" xfId="614"/>
    <cellStyle name="差_2007结算与财力(6.2)_支出汇总" xfId="615"/>
    <cellStyle name="差_2007年结算已定项目对账单" xfId="616"/>
    <cellStyle name="差_2007年结算已定项目对账单 2" xfId="617"/>
    <cellStyle name="差_2007年结算已定项目对账单_2013省级预算附表" xfId="618"/>
    <cellStyle name="差_2007年结算已定项目对账单_2014省级收入12.2（更新后）" xfId="619"/>
    <cellStyle name="差_2007年结算已定项目对账单_2014省级收入及财力12.12（更新后）" xfId="620"/>
    <cellStyle name="差_2007年结算已定项目对账单_2017年预算草案（债务）" xfId="621"/>
    <cellStyle name="差_2007年结算已定项目对账单_附表1-6" xfId="622"/>
    <cellStyle name="差_2007年结算已定项目对账单_基金汇总" xfId="623"/>
    <cellStyle name="差_2007年结算已定项目对账单_省级财力12.12" xfId="624"/>
    <cellStyle name="差_2007年结算已定项目对账单_收入汇总" xfId="625"/>
    <cellStyle name="差_2007年结算已定项目对账单_支出汇总" xfId="626"/>
    <cellStyle name="差_2007年收支情况及2008年收支预计表(汇总表)" xfId="627"/>
    <cellStyle name="差_2007年收支情况及2008年收支预计表(汇总表)_2014省级收入12.2（更新后）" xfId="628"/>
    <cellStyle name="差_2007年收支情况及2008年收支预计表(汇总表)_2014省级收入及财力12.12（更新后）" xfId="629"/>
    <cellStyle name="差_2007年收支情况及2008年收支预计表(汇总表)_财力性转移支付2010年预算参考数" xfId="630"/>
    <cellStyle name="差_2007年收支情况及2008年收支预计表(汇总表)_省级财力12.12" xfId="631"/>
    <cellStyle name="差_2007年一般预算支出剔除" xfId="632"/>
    <cellStyle name="差_2007年一般预算支出剔除_2014省级收入12.2（更新后）" xfId="633"/>
    <cellStyle name="差_2007年一般预算支出剔除_2014省级收入及财力12.12（更新后）" xfId="634"/>
    <cellStyle name="差_2007年一般预算支出剔除_财力性转移支付2010年预算参考数" xfId="635"/>
    <cellStyle name="差_2007年一般预算支出剔除_省级财力12.12" xfId="636"/>
    <cellStyle name="差_2007年中央财政与河南省财政年终决算结算单" xfId="637"/>
    <cellStyle name="差_2007年中央财政与河南省财政年终决算结算单 2" xfId="638"/>
    <cellStyle name="差_2007年中央财政与河南省财政年终决算结算单_2013省级预算附表" xfId="639"/>
    <cellStyle name="差_2007年中央财政与河南省财政年终决算结算单_2014省级收入12.2（更新后）" xfId="640"/>
    <cellStyle name="差_2007年中央财政与河南省财政年终决算结算单_2014省级收入及财力12.12（更新后）" xfId="641"/>
    <cellStyle name="差_2007年中央财政与河南省财政年终决算结算单_2017年预算草案（债务）" xfId="642"/>
    <cellStyle name="差_2007年中央财政与河南省财政年终决算结算单_附表1-6" xfId="643"/>
    <cellStyle name="差_2007年中央财政与河南省财政年终决算结算单_基金汇总" xfId="644"/>
    <cellStyle name="差_2007年中央财政与河南省财政年终决算结算单_省级财力12.12" xfId="645"/>
    <cellStyle name="差_2007年中央财政与河南省财政年终决算结算单_收入汇总" xfId="646"/>
    <cellStyle name="差_2007年中央财政与河南省财政年终决算结算单_支出汇总" xfId="647"/>
    <cellStyle name="差_2007一般预算支出口径剔除表" xfId="648"/>
    <cellStyle name="差_2007一般预算支出口径剔除表_2014省级收入12.2（更新后）" xfId="649"/>
    <cellStyle name="差_2007一般预算支出口径剔除表_2014省级收入及财力12.12（更新后）" xfId="650"/>
    <cellStyle name="差_2007一般预算支出口径剔除表_财力性转移支付2010年预算参考数" xfId="651"/>
    <cellStyle name="差_2007一般预算支出口径剔除表_省级财力12.12" xfId="652"/>
    <cellStyle name="差_2008计算资料（8月11日终稿）" xfId="653"/>
    <cellStyle name="差_2008计算资料（8月5）" xfId="654"/>
    <cellStyle name="差_2008结算与财力(最终)" xfId="655"/>
    <cellStyle name="差_2008经常性收入" xfId="656"/>
    <cellStyle name="差_2008年财政收支预算草案(1.4)" xfId="657"/>
    <cellStyle name="差_2008年财政收支预算草案(1.4) 2" xfId="658"/>
    <cellStyle name="差_2008年财政收支预算草案(1.4)_2017年预算草案（债务）" xfId="659"/>
    <cellStyle name="差_2008年财政收支预算草案(1.4)_基金汇总" xfId="660"/>
    <cellStyle name="差_2008年财政收支预算草案(1.4)_收入汇总" xfId="661"/>
    <cellStyle name="差_2008年财政收支预算草案(1.4)_支出汇总" xfId="662"/>
    <cellStyle name="差_2008年全省汇总收支计算表" xfId="663"/>
    <cellStyle name="差_2008年全省汇总收支计算表_2014省级收入12.2（更新后）" xfId="664"/>
    <cellStyle name="差_2008年全省汇总收支计算表_2014省级收入及财力12.12（更新后）" xfId="665"/>
    <cellStyle name="差_2008年全省汇总收支计算表_财力性转移支付2010年预算参考数" xfId="666"/>
    <cellStyle name="差_2008年全省汇总收支计算表_省级财力12.12" xfId="667"/>
    <cellStyle name="差_2008年全省人员信息" xfId="668"/>
    <cellStyle name="差_2008年一般预算支出预计" xfId="669"/>
    <cellStyle name="差_2008年预计支出与2007年对比" xfId="670"/>
    <cellStyle name="差_2008年支出核定" xfId="671"/>
    <cellStyle name="差_2008年支出调整" xfId="672"/>
    <cellStyle name="差_2008年支出调整_2014省级收入12.2（更新后）" xfId="673"/>
    <cellStyle name="差_2008年支出调整_2014省级收入及财力12.12（更新后）" xfId="674"/>
    <cellStyle name="差_2008年支出调整_财力性转移支付2010年预算参考数" xfId="675"/>
    <cellStyle name="差_2008年支出调整_省级财力12.12" xfId="676"/>
    <cellStyle name="差_2009年财力测算情况11.19" xfId="677"/>
    <cellStyle name="差_2009年财力测算情况11.19_基金汇总" xfId="678"/>
    <cellStyle name="差_2009年财力测算情况11.19_收入汇总" xfId="679"/>
    <cellStyle name="差_2009年财力测算情况11.19_支出汇总" xfId="680"/>
    <cellStyle name="差_2009年结算（最终）" xfId="681"/>
    <cellStyle name="差_2009年结算（最终）_基金汇总" xfId="682"/>
    <cellStyle name="差_2009年结算（最终）_收入汇总" xfId="683"/>
    <cellStyle name="差_2009年结算（最终）_支出汇总" xfId="684"/>
    <cellStyle name="差_2009年省对市县转移支付测算表(9.27)" xfId="685"/>
    <cellStyle name="差_2009年省对市县转移支付测算表(9.27)_2014省级收入12.2（更新后）" xfId="686"/>
    <cellStyle name="差_2009年省对市县转移支付测算表(9.27)_2014省级收入及财力12.12（更新后）" xfId="687"/>
    <cellStyle name="差_2009年省对市县转移支付测算表(9.27)_省级财力12.12" xfId="688"/>
    <cellStyle name="差_2009年省与市县结算（最终）" xfId="689"/>
    <cellStyle name="差_2009全省决算表（批复后）" xfId="690"/>
    <cellStyle name="差_2010.10.30" xfId="691"/>
    <cellStyle name="差_2010年全省供养人员" xfId="692"/>
    <cellStyle name="差_2010年收入预测表（20091218)）" xfId="693"/>
    <cellStyle name="差_2010年收入预测表（20091218)）_基金汇总" xfId="694"/>
    <cellStyle name="差_2010年收入预测表（20091218)）_收入汇总" xfId="695"/>
    <cellStyle name="差_2010年收入预测表（20091218)）_支出汇总" xfId="696"/>
    <cellStyle name="差_2010年收入预测表（20091219)）" xfId="697"/>
    <cellStyle name="差_2010年收入预测表（20091219)）_基金汇总" xfId="698"/>
    <cellStyle name="差_2010年收入预测表（20091219)）_收入汇总" xfId="699"/>
    <cellStyle name="差_2010年收入预测表（20091219)）_支出汇总" xfId="700"/>
    <cellStyle name="差_2010年收入预测表（20091230)）" xfId="701"/>
    <cellStyle name="差_2010年收入预测表（20091230)）_基金汇总" xfId="702"/>
    <cellStyle name="差_2010年收入预测表（20091230)）_收入汇总" xfId="703"/>
    <cellStyle name="差_2010年收入预测表（20091230)）_支出汇总" xfId="704"/>
    <cellStyle name="差_2010省对市县转移支付测算表(10-21）" xfId="705"/>
    <cellStyle name="差_2010省对市县转移支付测算表(10-21）_2014省级收入12.2（更新后）" xfId="706"/>
    <cellStyle name="差_2010省对市县转移支付测算表(10-21）_2014省级收入及财力12.12（更新后）" xfId="707"/>
    <cellStyle name="差_2010省对市县转移支付测算表(10-21）_省级财力12.12" xfId="708"/>
    <cellStyle name="差_2010省级行政性收费专项收入批复" xfId="709"/>
    <cellStyle name="差_2010省级行政性收费专项收入批复_基金汇总" xfId="710"/>
    <cellStyle name="差_2010省级行政性收费专项收入批复_收入汇总" xfId="711"/>
    <cellStyle name="差_2010省级行政性收费专项收入批复_支出汇总" xfId="712"/>
    <cellStyle name="差_20111127汇报附表（8张）" xfId="713"/>
    <cellStyle name="差_20111127汇报附表（8张）_基金汇总" xfId="714"/>
    <cellStyle name="差_20111127汇报附表（8张）_收入汇总" xfId="715"/>
    <cellStyle name="差_20111127汇报附表（8张）_支出汇总" xfId="716"/>
    <cellStyle name="差_2011年全省及省级预计12-31" xfId="717"/>
    <cellStyle name="差_2011年全省及省级预计2011-12-12" xfId="718"/>
    <cellStyle name="差_2011年全省及省级预计2011-12-12_基金汇总" xfId="719"/>
    <cellStyle name="差_2011年全省及省级预计2011-12-12_收入汇总" xfId="720"/>
    <cellStyle name="差_2011年全省及省级预计2011-12-12_支出汇总" xfId="721"/>
    <cellStyle name="差_2011年预算表格2010.12.9" xfId="722"/>
    <cellStyle name="差_2011年预算表格2010.12.9 2" xfId="723"/>
    <cellStyle name="差_2011年预算表格2010.12.9_2013省级预算附表" xfId="724"/>
    <cellStyle name="差_2011年预算表格2010.12.9_2014省级收入12.2（更新后）" xfId="725"/>
    <cellStyle name="差_2011年预算表格2010.12.9_2014省级收入及财力12.12（更新后）" xfId="726"/>
    <cellStyle name="差_2011年预算表格2010.12.9_2017年预算草案（债务）" xfId="727"/>
    <cellStyle name="差_2011年预算表格2010.12.9_附表1-6" xfId="728"/>
    <cellStyle name="差_2011年预算表格2010.12.9_基金汇总" xfId="729"/>
    <cellStyle name="差_2011年预算表格2010.12.9_省级财力12.12" xfId="730"/>
    <cellStyle name="差_2011年预算表格2010.12.9_收入汇总" xfId="731"/>
    <cellStyle name="差_2011年预算表格2010.12.9_支出汇总" xfId="732"/>
    <cellStyle name="差_2011年预算大表11-26" xfId="733"/>
    <cellStyle name="差_2011年预算大表11-26 2" xfId="734"/>
    <cellStyle name="差_2011年预算大表11-26_2017年预算草案（债务）" xfId="735"/>
    <cellStyle name="差_2011年预算大表11-26_基金汇总" xfId="736"/>
    <cellStyle name="差_2011年预算大表11-26_收入汇总" xfId="737"/>
    <cellStyle name="差_2011年预算大表11-26_支出汇总" xfId="738"/>
    <cellStyle name="差_2012-2013年经常性收入预测（1.1新口径）" xfId="739"/>
    <cellStyle name="差_2012年国有资本经营预算收支总表" xfId="740"/>
    <cellStyle name="差_2012年结算与财力5.3" xfId="741"/>
    <cellStyle name="差_2012年结余使用" xfId="742"/>
    <cellStyle name="差_2012年省级平衡表" xfId="743"/>
    <cellStyle name="差_2012年省级平衡简表（用）" xfId="744"/>
    <cellStyle name="差_2012年省级一般预算收入计划" xfId="745"/>
    <cellStyle name="差_2013省级预算附表" xfId="746"/>
    <cellStyle name="差_20160105省级2016年预算情况表（最新）" xfId="747"/>
    <cellStyle name="差_20160105省级2016年预算情况表（最新） 2" xfId="748"/>
    <cellStyle name="差_20160105省级2016年预算情况表（最新）_2017年预算草案（债务）" xfId="749"/>
    <cellStyle name="差_20160105省级2016年预算情况表（最新）_基金汇总" xfId="750"/>
    <cellStyle name="差_20160105省级2016年预算情况表（最新）_收入汇总" xfId="751"/>
    <cellStyle name="差_20160105省级2016年预算情况表（最新）_支出汇总" xfId="752"/>
    <cellStyle name="差_20161017---核定基数定表" xfId="753"/>
    <cellStyle name="差_2016-2017全省国资预算" xfId="754"/>
    <cellStyle name="差_2016年财政专项清理表" xfId="755"/>
    <cellStyle name="差_2016年财政总决算生成表全套0417 -平衡表" xfId="756"/>
    <cellStyle name="差_2016年结算与财力5.17" xfId="757"/>
    <cellStyle name="差_2016年预算表格（公式）" xfId="758"/>
    <cellStyle name="差_2016年中原银行税收基数短收市县负担情况表" xfId="759"/>
    <cellStyle name="差_2016省级收入1.3" xfId="760"/>
    <cellStyle name="差_20170103省级2017年预算情况表" xfId="761"/>
    <cellStyle name="差_20171126--2018年省级收入预算（打印）" xfId="762"/>
    <cellStyle name="差_2017年预算草案（债务）" xfId="763"/>
    <cellStyle name="差_20河南" xfId="764"/>
    <cellStyle name="差_20河南(财政部2010年县级基本财力测算数据)" xfId="765"/>
    <cellStyle name="差_20河南(财政部2010年县级基本财力测算数据)_2014省级收入12.2（更新后）" xfId="766"/>
    <cellStyle name="差_20河南(财政部2010年县级基本财力测算数据)_2014省级收入及财力12.12（更新后）" xfId="767"/>
    <cellStyle name="差_20河南(财政部2010年县级基本财力测算数据)_省级财力12.12" xfId="768"/>
    <cellStyle name="差_20河南_2014省级收入12.2（更新后）" xfId="769"/>
    <cellStyle name="差_20河南_2014省级收入及财力12.12（更新后）" xfId="770"/>
    <cellStyle name="差_20河南_财力性转移支付2010年预算参考数" xfId="771"/>
    <cellStyle name="差_20河南_省级财力12.12" xfId="772"/>
    <cellStyle name="差_20河南省" xfId="773"/>
    <cellStyle name="差_21.2017年全省基金收入" xfId="774"/>
    <cellStyle name="差_22.2017年全省基金支出" xfId="775"/>
    <cellStyle name="差_22湖南" xfId="776"/>
    <cellStyle name="差_22湖南_2014省级收入12.2（更新后）" xfId="777"/>
    <cellStyle name="差_22湖南_2014省级收入及财力12.12（更新后）" xfId="778"/>
    <cellStyle name="差_22湖南_财力性转移支付2010年预算参考数" xfId="779"/>
    <cellStyle name="差_22湖南_省级财力12.12" xfId="780"/>
    <cellStyle name="差_27重庆" xfId="781"/>
    <cellStyle name="差_27重庆_2014省级收入12.2（更新后）" xfId="782"/>
    <cellStyle name="差_27重庆_2014省级收入及财力12.12（更新后）" xfId="783"/>
    <cellStyle name="差_27重庆_财力性转移支付2010年预算参考数" xfId="784"/>
    <cellStyle name="差_27重庆_省级财力12.12" xfId="785"/>
    <cellStyle name="差_28四川" xfId="786"/>
    <cellStyle name="差_28四川_2014省级收入12.2（更新后）" xfId="787"/>
    <cellStyle name="差_28四川_2014省级收入及财力12.12（更新后）" xfId="788"/>
    <cellStyle name="差_28四川_财力性转移支付2010年预算参考数" xfId="789"/>
    <cellStyle name="差_28四川_省级财力12.12" xfId="790"/>
    <cellStyle name="差_3.2017全省支出" xfId="791"/>
    <cellStyle name="差_30云南" xfId="792"/>
    <cellStyle name="差_30云南_1" xfId="793"/>
    <cellStyle name="差_30云南_1_2014省级收入12.2（更新后）" xfId="794"/>
    <cellStyle name="差_30云南_1_2014省级收入及财力12.12（更新后）" xfId="795"/>
    <cellStyle name="差_30云南_1_财力性转移支付2010年预算参考数" xfId="796"/>
    <cellStyle name="差_30云南_1_省级财力12.12" xfId="797"/>
    <cellStyle name="差_33甘肃" xfId="798"/>
    <cellStyle name="差_34青海" xfId="799"/>
    <cellStyle name="差_34青海_1" xfId="800"/>
    <cellStyle name="差_34青海_1_2014省级收入12.2（更新后）" xfId="801"/>
    <cellStyle name="差_34青海_1_2014省级收入及财力12.12（更新后）" xfId="802"/>
    <cellStyle name="差_34青海_1_财力性转移支付2010年预算参考数" xfId="803"/>
    <cellStyle name="差_34青海_1_省级财力12.12" xfId="804"/>
    <cellStyle name="差_34青海_2014省级收入12.2（更新后）" xfId="805"/>
    <cellStyle name="差_34青海_2014省级收入及财力12.12（更新后）" xfId="806"/>
    <cellStyle name="差_34青海_财力性转移支付2010年预算参考数" xfId="807"/>
    <cellStyle name="差_34青海_省级财力12.12" xfId="808"/>
    <cellStyle name="差_410927000_台前县" xfId="809"/>
    <cellStyle name="差_410927000_台前县_2014省级收入12.2（更新后）" xfId="810"/>
    <cellStyle name="差_410927000_台前县_2014省级收入及财力12.12（更新后）" xfId="811"/>
    <cellStyle name="差_410927000_台前县_省级财力12.12" xfId="812"/>
    <cellStyle name="差_5.2017省本级收入" xfId="813"/>
    <cellStyle name="差_530623_2006年县级财政报表附表" xfId="814"/>
    <cellStyle name="差_530629_2006年县级财政报表附表" xfId="815"/>
    <cellStyle name="差_5334_2006年迪庆县级财政报表附表" xfId="816"/>
    <cellStyle name="差_6.2017省本级支出" xfId="817"/>
    <cellStyle name="差_Book1" xfId="818"/>
    <cellStyle name="差_Book1_2012-2013年经常性收入预测（1.1新口径）" xfId="819"/>
    <cellStyle name="差_Book1_2012年省级平衡简表（用）" xfId="820"/>
    <cellStyle name="差_Book1_2013省级预算附表" xfId="821"/>
    <cellStyle name="差_Book1_2016年结算与财力5.17" xfId="822"/>
    <cellStyle name="差_Book1_5.2017省本级收入" xfId="823"/>
    <cellStyle name="差_Book1_财力性转移支付2010年预算参考数" xfId="824"/>
    <cellStyle name="差_Book1_附表1-6" xfId="825"/>
    <cellStyle name="差_Book1_基金汇总" xfId="826"/>
    <cellStyle name="差_Book1_收入汇总" xfId="827"/>
    <cellStyle name="差_Book1_支出汇总" xfId="828"/>
    <cellStyle name="差_Book2" xfId="829"/>
    <cellStyle name="差_Book2_2014省级收入12.2（更新后）" xfId="830"/>
    <cellStyle name="差_Book2_2014省级收入及财力12.12（更新后）" xfId="831"/>
    <cellStyle name="差_Book2_财力性转移支付2010年预算参考数" xfId="832"/>
    <cellStyle name="差_Book2_省级财力12.12" xfId="833"/>
    <cellStyle name="差_gdp" xfId="834"/>
    <cellStyle name="差_M01-2(州市补助收入)" xfId="835"/>
    <cellStyle name="差_material report in Jul" xfId="836"/>
    <cellStyle name="差_material report in Jun" xfId="837"/>
    <cellStyle name="差_material report in May" xfId="838"/>
    <cellStyle name="差_Material reprot In Apr (2)" xfId="839"/>
    <cellStyle name="差_Material reprot In Dec" xfId="840"/>
    <cellStyle name="差_Material reprot In Dec (3)" xfId="841"/>
    <cellStyle name="差_Material reprot In Feb (2)" xfId="842"/>
    <cellStyle name="差_Material reprot In Mar" xfId="843"/>
    <cellStyle name="差_Sheet1" xfId="844"/>
    <cellStyle name="差_Sheet1_1" xfId="845"/>
    <cellStyle name="差_Sheet1_2" xfId="846"/>
    <cellStyle name="差_Sheet1_2014省级收入12.2（更新后）" xfId="847"/>
    <cellStyle name="差_Sheet1_2014省级收入及财力12.12（更新后）" xfId="848"/>
    <cellStyle name="差_Sheet1_Sheet2" xfId="849"/>
    <cellStyle name="差_Sheet1_全省基金收支" xfId="850"/>
    <cellStyle name="差_Sheet1_省级财力12.12" xfId="851"/>
    <cellStyle name="差_Sheet1_省级收入" xfId="852"/>
    <cellStyle name="差_Sheet1_省级支出" xfId="853"/>
    <cellStyle name="差_Sheet2" xfId="854"/>
    <cellStyle name="差_Sheet2_1" xfId="855"/>
    <cellStyle name="差_Xl0000068" xfId="856"/>
    <cellStyle name="差_Xl0000068 2" xfId="857"/>
    <cellStyle name="差_Xl0000068_2017年预算草案（债务）" xfId="858"/>
    <cellStyle name="差_Xl0000068_基金汇总" xfId="859"/>
    <cellStyle name="差_Xl0000068_收入汇总" xfId="860"/>
    <cellStyle name="差_Xl0000068_支出汇总" xfId="861"/>
    <cellStyle name="差_Xl0000071" xfId="862"/>
    <cellStyle name="差_Xl0000071 2" xfId="863"/>
    <cellStyle name="差_Xl0000071_2017年预算草案（债务）" xfId="864"/>
    <cellStyle name="差_Xl0000071_基金汇总" xfId="865"/>
    <cellStyle name="差_Xl0000071_收入汇总" xfId="866"/>
    <cellStyle name="差_Xl0000071_支出汇总" xfId="867"/>
    <cellStyle name="差_Xl0000302" xfId="868"/>
    <cellStyle name="差_Xl0000335" xfId="869"/>
    <cellStyle name="差_Xl0000336" xfId="870"/>
    <cellStyle name="差_安徽 缺口县区测算(地方填报)1" xfId="871"/>
    <cellStyle name="差_安徽 缺口县区测算(地方填报)1_2014省级收入12.2（更新后）" xfId="872"/>
    <cellStyle name="差_安徽 缺口县区测算(地方填报)1_2014省级收入及财力12.12（更新后）" xfId="873"/>
    <cellStyle name="差_安徽 缺口县区测算(地方填报)1_财力性转移支付2010年预算参考数" xfId="874"/>
    <cellStyle name="差_安徽 缺口县区测算(地方填报)1_省级财力12.12" xfId="875"/>
    <cellStyle name="差_表一" xfId="876"/>
    <cellStyle name="差_表一_2014省级收入12.2（更新后）" xfId="877"/>
    <cellStyle name="差_表一_2014省级收入及财力12.12（更新后）" xfId="878"/>
    <cellStyle name="差_表一_省级财力12.12" xfId="879"/>
    <cellStyle name="差_不含人员经费系数" xfId="880"/>
    <cellStyle name="差_不含人员经费系数_2014省级收入12.2（更新后）" xfId="881"/>
    <cellStyle name="差_不含人员经费系数_2014省级收入及财力12.12（更新后）" xfId="882"/>
    <cellStyle name="差_不含人员经费系数_财力性转移支付2010年预算参考数" xfId="883"/>
    <cellStyle name="差_不含人员经费系数_省级财力12.12" xfId="884"/>
    <cellStyle name="差_财力（李处长）" xfId="885"/>
    <cellStyle name="差_财力（李处长）_2014省级收入12.2（更新后）" xfId="886"/>
    <cellStyle name="差_财力（李处长）_2014省级收入及财力12.12（更新后）" xfId="887"/>
    <cellStyle name="差_财力（李处长）_省级财力12.12" xfId="888"/>
    <cellStyle name="差_财力差异计算表(不含非农业区)" xfId="889"/>
    <cellStyle name="差_财力差异计算表(不含非农业区)_2014省级收入12.2（更新后）" xfId="890"/>
    <cellStyle name="差_财力差异计算表(不含非农业区)_2014省级收入及财力12.12（更新后）" xfId="891"/>
    <cellStyle name="差_财力差异计算表(不含非农业区)_省级财力12.12" xfId="892"/>
    <cellStyle name="差_财政供养人员" xfId="893"/>
    <cellStyle name="差_财政供养人员_2014省级收入12.2（更新后）" xfId="894"/>
    <cellStyle name="差_财政供养人员_2014省级收入及财力12.12（更新后）" xfId="895"/>
    <cellStyle name="差_财政供养人员_财力性转移支付2010年预算参考数" xfId="896"/>
    <cellStyle name="差_财政供养人员_省级财力12.12" xfId="897"/>
    <cellStyle name="差_财政厅编制用表（2011年报省人大）" xfId="898"/>
    <cellStyle name="差_财政厅编制用表（2011年报省人大） 2" xfId="899"/>
    <cellStyle name="差_财政厅编制用表（2011年报省人大）_2013省级预算附表" xfId="900"/>
    <cellStyle name="差_财政厅编制用表（2011年报省人大）_2014省级收入12.2（更新后）" xfId="901"/>
    <cellStyle name="差_财政厅编制用表（2011年报省人大）_2014省级收入及财力12.12（更新后）" xfId="902"/>
    <cellStyle name="差_财政厅编制用表（2011年报省人大）_2017年预算草案（债务）" xfId="903"/>
    <cellStyle name="差_财政厅编制用表（2011年报省人大）_附表1-6" xfId="904"/>
    <cellStyle name="差_财政厅编制用表（2011年报省人大）_基金汇总" xfId="905"/>
    <cellStyle name="差_财政厅编制用表（2011年报省人大）_省级财力12.12" xfId="906"/>
    <cellStyle name="差_财政厅编制用表（2011年报省人大）_收入汇总" xfId="907"/>
    <cellStyle name="差_财政厅编制用表（2011年报省人大）_支出汇总" xfId="908"/>
    <cellStyle name="差_测算结果" xfId="909"/>
    <cellStyle name="差_测算结果_2014省级收入12.2（更新后）" xfId="910"/>
    <cellStyle name="差_测算结果_2014省级收入及财力12.12（更新后）" xfId="911"/>
    <cellStyle name="差_测算结果_财力性转移支付2010年预算参考数" xfId="912"/>
    <cellStyle name="差_测算结果_省级财力12.12" xfId="913"/>
    <cellStyle name="差_测算结果汇总" xfId="914"/>
    <cellStyle name="差_测算结果汇总_2014省级收入12.2（更新后）" xfId="915"/>
    <cellStyle name="差_测算结果汇总_2014省级收入及财力12.12（更新后）" xfId="916"/>
    <cellStyle name="差_测算结果汇总_财力性转移支付2010年预算参考数" xfId="917"/>
    <cellStyle name="差_测算结果汇总_省级财力12.12" xfId="918"/>
    <cellStyle name="差_测算总表" xfId="919"/>
    <cellStyle name="差_测算总表_2014省级收入12.2（更新后）" xfId="920"/>
    <cellStyle name="差_测算总表_2014省级收入及财力12.12（更新后）" xfId="921"/>
    <cellStyle name="差_测算总表_省级财力12.12" xfId="922"/>
    <cellStyle name="差_成本差异系数" xfId="923"/>
    <cellStyle name="差_成本差异系数（含人口规模）" xfId="924"/>
    <cellStyle name="差_成本差异系数（含人口规模）_2014省级收入12.2（更新后）" xfId="925"/>
    <cellStyle name="差_成本差异系数（含人口规模）_2014省级收入及财力12.12（更新后）" xfId="926"/>
    <cellStyle name="差_成本差异系数（含人口规模）_财力性转移支付2010年预算参考数" xfId="927"/>
    <cellStyle name="差_成本差异系数（含人口规模）_省级财力12.12" xfId="928"/>
    <cellStyle name="差_成本差异系数_2014省级收入12.2（更新后）" xfId="929"/>
    <cellStyle name="差_成本差异系数_2014省级收入及财力12.12（更新后）" xfId="930"/>
    <cellStyle name="差_成本差异系数_财力性转移支付2010年预算参考数" xfId="931"/>
    <cellStyle name="差_成本差异系数_省级财力12.12" xfId="932"/>
    <cellStyle name="差_城建部门" xfId="933"/>
    <cellStyle name="差_第五部分(才淼、饶永宏）" xfId="934"/>
    <cellStyle name="差_第一部分：综合全" xfId="935"/>
    <cellStyle name="差_电力公司增值税划转" xfId="936"/>
    <cellStyle name="差_电力公司增值税划转_2014省级收入12.2（更新后）" xfId="937"/>
    <cellStyle name="差_电力公司增值税划转_2014省级收入及财力12.12（更新后）" xfId="938"/>
    <cellStyle name="差_电力公司增值税划转_省级财力12.12" xfId="939"/>
    <cellStyle name="差_方案二" xfId="940"/>
    <cellStyle name="差_分析缺口率" xfId="941"/>
    <cellStyle name="差_分析缺口率_2014省级收入12.2（更新后）" xfId="942"/>
    <cellStyle name="差_分析缺口率_2014省级收入及财力12.12（更新后）" xfId="943"/>
    <cellStyle name="差_分析缺口率_财力性转移支付2010年预算参考数" xfId="944"/>
    <cellStyle name="差_分析缺口率_省级财力12.12" xfId="945"/>
    <cellStyle name="差_分县成本差异系数" xfId="946"/>
    <cellStyle name="差_分县成本差异系数_2014省级收入12.2（更新后）" xfId="947"/>
    <cellStyle name="差_分县成本差异系数_2014省级收入及财力12.12（更新后）" xfId="948"/>
    <cellStyle name="差_分县成本差异系数_不含人员经费系数" xfId="949"/>
    <cellStyle name="差_分县成本差异系数_不含人员经费系数_2014省级收入12.2（更新后）" xfId="950"/>
    <cellStyle name="差_分县成本差异系数_不含人员经费系数_2014省级收入及财力12.12（更新后）" xfId="951"/>
    <cellStyle name="差_分县成本差异系数_不含人员经费系数_财力性转移支付2010年预算参考数" xfId="952"/>
    <cellStyle name="差_分县成本差异系数_不含人员经费系数_省级财力12.12" xfId="953"/>
    <cellStyle name="差_分县成本差异系数_财力性转移支付2010年预算参考数" xfId="954"/>
    <cellStyle name="差_分县成本差异系数_民生政策最低支出需求" xfId="955"/>
    <cellStyle name="差_分县成本差异系数_民生政策最低支出需求_2014省级收入12.2（更新后）" xfId="956"/>
    <cellStyle name="差_分县成本差异系数_民生政策最低支出需求_2014省级收入及财力12.12（更新后）" xfId="957"/>
    <cellStyle name="差_分县成本差异系数_民生政策最低支出需求_财力性转移支付2010年预算参考数" xfId="958"/>
    <cellStyle name="差_分县成本差异系数_民生政策最低支出需求_省级财力12.12" xfId="959"/>
    <cellStyle name="差_分县成本差异系数_省级财力12.12" xfId="960"/>
    <cellStyle name="差_附表" xfId="961"/>
    <cellStyle name="差_附表_2014省级收入12.2（更新后）" xfId="962"/>
    <cellStyle name="差_附表_2014省级收入及财力12.12（更新后）" xfId="963"/>
    <cellStyle name="差_附表_财力性转移支付2010年预算参考数" xfId="964"/>
    <cellStyle name="差_附表_省级财力12.12" xfId="965"/>
    <cellStyle name="差_附表1-6" xfId="966"/>
    <cellStyle name="差_复件 2012年地方财政公共预算分级平衡情况表" xfId="967"/>
    <cellStyle name="差_复件 2012年地方财政公共预算分级平衡情况表（5" xfId="968"/>
    <cellStyle name="差_复件 复件 2010年预算表格－2010-03-26-（含表间 公式）" xfId="969"/>
    <cellStyle name="差_复件 复件 2010年预算表格－2010-03-26-（含表间 公式）_2014省级收入12.2（更新后）" xfId="970"/>
    <cellStyle name="差_复件 复件 2010年预算表格－2010-03-26-（含表间 公式）_2014省级收入及财力12.12（更新后）" xfId="971"/>
    <cellStyle name="差_复件 复件 2010年预算表格－2010-03-26-（含表间 公式）_省级财力12.12" xfId="972"/>
    <cellStyle name="差_国有资本经营预算（2011年报省人大）" xfId="973"/>
    <cellStyle name="差_国有资本经营预算（2011年报省人大） 2" xfId="974"/>
    <cellStyle name="差_国有资本经营预算（2011年报省人大）_2013省级预算附表" xfId="975"/>
    <cellStyle name="差_国有资本经营预算（2011年报省人大）_2014省级收入12.2（更新后）" xfId="976"/>
    <cellStyle name="差_国有资本经营预算（2011年报省人大）_2014省级收入及财力12.12（更新后）" xfId="977"/>
    <cellStyle name="差_国有资本经营预算（2011年报省人大）_2017年预算草案（债务）" xfId="978"/>
    <cellStyle name="差_国有资本经营预算（2011年报省人大）_附表1-6" xfId="979"/>
    <cellStyle name="差_国有资本经营预算（2011年报省人大）_基金汇总" xfId="980"/>
    <cellStyle name="差_国有资本经营预算（2011年报省人大）_省级财力12.12" xfId="981"/>
    <cellStyle name="差_国有资本经营预算（2011年报省人大）_收入汇总" xfId="982"/>
    <cellStyle name="差_国有资本经营预算（2011年报省人大）_支出汇总" xfId="983"/>
    <cellStyle name="差_行政(燃修费)" xfId="984"/>
    <cellStyle name="差_行政(燃修费)_2014省级收入12.2（更新后）" xfId="985"/>
    <cellStyle name="差_行政(燃修费)_2014省级收入及财力12.12（更新后）" xfId="986"/>
    <cellStyle name="差_行政(燃修费)_不含人员经费系数" xfId="987"/>
    <cellStyle name="差_行政(燃修费)_不含人员经费系数_2014省级收入12.2（更新后）" xfId="988"/>
    <cellStyle name="差_行政(燃修费)_不含人员经费系数_2014省级收入及财力12.12（更新后）" xfId="989"/>
    <cellStyle name="差_行政(燃修费)_不含人员经费系数_财力性转移支付2010年预算参考数" xfId="990"/>
    <cellStyle name="差_行政(燃修费)_不含人员经费系数_省级财力12.12" xfId="991"/>
    <cellStyle name="差_行政(燃修费)_财力性转移支付2010年预算参考数" xfId="992"/>
    <cellStyle name="差_行政(燃修费)_民生政策最低支出需求" xfId="993"/>
    <cellStyle name="差_行政(燃修费)_民生政策最低支出需求_2014省级收入12.2（更新后）" xfId="994"/>
    <cellStyle name="差_行政(燃修费)_民生政策最低支出需求_2014省级收入及财力12.12（更新后）" xfId="995"/>
    <cellStyle name="差_行政(燃修费)_民生政策最低支出需求_财力性转移支付2010年预算参考数" xfId="996"/>
    <cellStyle name="差_行政(燃修费)_民生政策最低支出需求_省级财力12.12" xfId="997"/>
    <cellStyle name="差_行政(燃修费)_省级财力12.12" xfId="998"/>
    <cellStyle name="差_行政(燃修费)_县市旗测算-新科目（含人口规模效应）" xfId="999"/>
    <cellStyle name="差_行政(燃修费)_县市旗测算-新科目（含人口规模效应）_2014省级收入12.2（更新后）" xfId="1000"/>
    <cellStyle name="差_行政(燃修费)_县市旗测算-新科目（含人口规模效应）_2014省级收入及财力12.12（更新后）" xfId="1001"/>
    <cellStyle name="差_行政(燃修费)_县市旗测算-新科目（含人口规模效应）_财力性转移支付2010年预算参考数" xfId="1002"/>
    <cellStyle name="差_行政(燃修费)_县市旗测算-新科目（含人口规模效应）_省级财力12.12" xfId="1003"/>
    <cellStyle name="差_行政（人员）" xfId="1004"/>
    <cellStyle name="差_行政（人员）_2014省级收入12.2（更新后）" xfId="1005"/>
    <cellStyle name="差_行政（人员）_2014省级收入及财力12.12（更新后）" xfId="1006"/>
    <cellStyle name="差_行政（人员）_不含人员经费系数" xfId="1007"/>
    <cellStyle name="差_行政（人员）_不含人员经费系数_2014省级收入12.2（更新后）" xfId="1008"/>
    <cellStyle name="差_行政（人员）_不含人员经费系数_2014省级收入及财力12.12（更新后）" xfId="1009"/>
    <cellStyle name="差_行政（人员）_不含人员经费系数_财力性转移支付2010年预算参考数" xfId="1010"/>
    <cellStyle name="差_行政（人员）_不含人员经费系数_省级财力12.12" xfId="1011"/>
    <cellStyle name="差_行政（人员）_财力性转移支付2010年预算参考数" xfId="1012"/>
    <cellStyle name="差_行政（人员）_民生政策最低支出需求" xfId="1013"/>
    <cellStyle name="差_行政（人员）_民生政策最低支出需求_2014省级收入12.2（更新后）" xfId="1014"/>
    <cellStyle name="差_行政（人员）_民生政策最低支出需求_2014省级收入及财力12.12（更新后）" xfId="1015"/>
    <cellStyle name="差_行政（人员）_民生政策最低支出需求_财力性转移支付2010年预算参考数" xfId="1016"/>
    <cellStyle name="差_行政（人员）_民生政策最低支出需求_省级财力12.12" xfId="1017"/>
    <cellStyle name="差_行政（人员）_省级财力12.12" xfId="1018"/>
    <cellStyle name="差_行政（人员）_县市旗测算-新科目（含人口规模效应）" xfId="1019"/>
    <cellStyle name="差_行政（人员）_县市旗测算-新科目（含人口规模效应）_2014省级收入12.2（更新后）" xfId="1020"/>
    <cellStyle name="差_行政（人员）_县市旗测算-新科目（含人口规模效应）_2014省级收入及财力12.12（更新后）" xfId="1021"/>
    <cellStyle name="差_行政（人员）_县市旗测算-新科目（含人口规模效应）_财力性转移支付2010年预算参考数" xfId="1022"/>
    <cellStyle name="差_行政（人员）_县市旗测算-新科目（含人口规模效应）_省级财力12.12" xfId="1023"/>
    <cellStyle name="差_行政公检法测算" xfId="1024"/>
    <cellStyle name="差_行政公检法测算_2014省级收入12.2（更新后）" xfId="1025"/>
    <cellStyle name="差_行政公检法测算_2014省级收入及财力12.12（更新后）" xfId="1026"/>
    <cellStyle name="差_行政公检法测算_不含人员经费系数" xfId="1027"/>
    <cellStyle name="差_行政公检法测算_不含人员经费系数_2014省级收入12.2（更新后）" xfId="1028"/>
    <cellStyle name="差_行政公检法测算_不含人员经费系数_2014省级收入及财力12.12（更新后）" xfId="1029"/>
    <cellStyle name="差_行政公检法测算_不含人员经费系数_财力性转移支付2010年预算参考数" xfId="1030"/>
    <cellStyle name="差_行政公检法测算_不含人员经费系数_省级财力12.12" xfId="1031"/>
    <cellStyle name="差_行政公检法测算_财力性转移支付2010年预算参考数" xfId="1032"/>
    <cellStyle name="差_行政公检法测算_民生政策最低支出需求" xfId="1033"/>
    <cellStyle name="差_行政公检法测算_民生政策最低支出需求_2014省级收入12.2（更新后）" xfId="1034"/>
    <cellStyle name="差_行政公检法测算_民生政策最低支出需求_2014省级收入及财力12.12（更新后）" xfId="1035"/>
    <cellStyle name="差_行政公检法测算_民生政策最低支出需求_财力性转移支付2010年预算参考数" xfId="1036"/>
    <cellStyle name="差_行政公检法测算_民生政策最低支出需求_省级财力12.12" xfId="1037"/>
    <cellStyle name="差_行政公检法测算_省级财力12.12" xfId="1038"/>
    <cellStyle name="差_行政公检法测算_县市旗测算-新科目（含人口规模效应）" xfId="1039"/>
    <cellStyle name="差_行政公检法测算_县市旗测算-新科目（含人口规模效应）_2014省级收入12.2（更新后）" xfId="1040"/>
    <cellStyle name="差_行政公检法测算_县市旗测算-新科目（含人口规模效应）_2014省级收入及财力12.12（更新后）" xfId="1041"/>
    <cellStyle name="差_行政公检法测算_县市旗测算-新科目（含人口规模效应）_财力性转移支付2010年预算参考数" xfId="1042"/>
    <cellStyle name="差_行政公检法测算_县市旗测算-新科目（含人口规模效应）_省级财力12.12" xfId="1043"/>
    <cellStyle name="差_河南 缺口县区测算(地方填报)" xfId="1044"/>
    <cellStyle name="差_河南 缺口县区测算(地方填报)_2014省级收入12.2（更新后）" xfId="1045"/>
    <cellStyle name="差_河南 缺口县区测算(地方填报)_2014省级收入及财力12.12（更新后）" xfId="1046"/>
    <cellStyle name="差_河南 缺口县区测算(地方填报)_财力性转移支付2010年预算参考数" xfId="1047"/>
    <cellStyle name="差_河南 缺口县区测算(地方填报)_省级财力12.12" xfId="1048"/>
    <cellStyle name="差_河南 缺口县区测算(地方填报白)" xfId="1049"/>
    <cellStyle name="差_河南 缺口县区测算(地方填报白)_2014省级收入12.2（更新后）" xfId="1050"/>
    <cellStyle name="差_河南 缺口县区测算(地方填报白)_2014省级收入及财力12.12（更新后）" xfId="1051"/>
    <cellStyle name="差_河南 缺口县区测算(地方填报白)_财力性转移支付2010年预算参考数" xfId="1052"/>
    <cellStyle name="差_河南 缺口县区测算(地方填报白)_省级财力12.12" xfId="1053"/>
    <cellStyle name="差_河南省----2009-05-21（补充数据）" xfId="1054"/>
    <cellStyle name="差_河南省----2009-05-21（补充数据） 2" xfId="1055"/>
    <cellStyle name="差_河南省----2009-05-21（补充数据）_2013省级预算附表" xfId="1056"/>
    <cellStyle name="差_河南省----2009-05-21（补充数据）_2014省级收入12.2（更新后）" xfId="1057"/>
    <cellStyle name="差_河南省----2009-05-21（补充数据）_2014省级收入及财力12.12（更新后）" xfId="1058"/>
    <cellStyle name="差_河南省----2009-05-21（补充数据）_2017年预算草案（债务）" xfId="1059"/>
    <cellStyle name="差_河南省----2009-05-21（补充数据）_附表1-6" xfId="1060"/>
    <cellStyle name="差_河南省----2009-05-21（补充数据）_基金汇总" xfId="1061"/>
    <cellStyle name="差_河南省----2009-05-21（补充数据）_省级财力12.12" xfId="1062"/>
    <cellStyle name="差_河南省----2009-05-21（补充数据）_收入汇总" xfId="1063"/>
    <cellStyle name="差_河南省----2009-05-21（补充数据）_支出汇总" xfId="1064"/>
    <cellStyle name="差_河南省农村义务教育教师绩效工资测算表8-12" xfId="1065"/>
    <cellStyle name="差_河南省农村义务教育教师绩效工资测算表8-12_2014省级收入12.2（更新后）" xfId="1066"/>
    <cellStyle name="差_河南省农村义务教育教师绩效工资测算表8-12_2014省级收入及财力12.12（更新后）" xfId="1067"/>
    <cellStyle name="差_河南省农村义务教育教师绩效工资测算表8-12_省级财力12.12" xfId="1068"/>
    <cellStyle name="差_核定人数对比" xfId="1069"/>
    <cellStyle name="差_核定人数对比_2014省级收入12.2（更新后）" xfId="1070"/>
    <cellStyle name="差_核定人数对比_2014省级收入及财力12.12（更新后）" xfId="1071"/>
    <cellStyle name="差_核定人数对比_财力性转移支付2010年预算参考数" xfId="1072"/>
    <cellStyle name="差_核定人数对比_省级财力12.12" xfId="1073"/>
    <cellStyle name="差_核定人数下发表" xfId="1074"/>
    <cellStyle name="差_核定人数下发表_2014省级收入12.2（更新后）" xfId="1075"/>
    <cellStyle name="差_核定人数下发表_2014省级收入及财力12.12（更新后）" xfId="1076"/>
    <cellStyle name="差_核定人数下发表_财力性转移支付2010年预算参考数" xfId="1077"/>
    <cellStyle name="差_核定人数下发表_省级财力12.12" xfId="1078"/>
    <cellStyle name="差_汇总" xfId="1079"/>
    <cellStyle name="差_汇总_2014省级收入12.2（更新后）" xfId="1080"/>
    <cellStyle name="差_汇总_2014省级收入及财力12.12（更新后）" xfId="1081"/>
    <cellStyle name="差_汇总_财力性转移支付2010年预算参考数" xfId="1082"/>
    <cellStyle name="差_汇总_省级财力12.12" xfId="1083"/>
    <cellStyle name="差_汇总表" xfId="1084"/>
    <cellStyle name="差_汇总表_2014省级收入12.2（更新后）" xfId="1085"/>
    <cellStyle name="差_汇总表_2014省级收入及财力12.12（更新后）" xfId="1086"/>
    <cellStyle name="差_汇总表_财力性转移支付2010年预算参考数" xfId="1087"/>
    <cellStyle name="差_汇总表_省级财力12.12" xfId="1088"/>
    <cellStyle name="差_汇总表4" xfId="1089"/>
    <cellStyle name="差_汇总表4_2014省级收入12.2（更新后）" xfId="1090"/>
    <cellStyle name="差_汇总表4_2014省级收入及财力12.12（更新后）" xfId="1091"/>
    <cellStyle name="差_汇总表4_财力性转移支付2010年预算参考数" xfId="1092"/>
    <cellStyle name="差_汇总表4_省级财力12.12" xfId="1093"/>
    <cellStyle name="差_汇总-县级财政报表附表" xfId="1094"/>
    <cellStyle name="差_基金安排表" xfId="1095"/>
    <cellStyle name="差_基金汇总" xfId="1096"/>
    <cellStyle name="差_检验表" xfId="1097"/>
    <cellStyle name="差_检验表（调整后）" xfId="1098"/>
    <cellStyle name="差_教育(按照总人口测算）—20080416" xfId="1099"/>
    <cellStyle name="差_教育(按照总人口测算）—20080416_2014省级收入12.2（更新后）" xfId="1100"/>
    <cellStyle name="差_教育(按照总人口测算）—20080416_2014省级收入及财力12.12（更新后）" xfId="1101"/>
    <cellStyle name="差_教育(按照总人口测算）—20080416_不含人员经费系数" xfId="1102"/>
    <cellStyle name="差_教育(按照总人口测算）—20080416_不含人员经费系数_2014省级收入12.2（更新后）" xfId="1103"/>
    <cellStyle name="差_教育(按照总人口测算）—20080416_不含人员经费系数_2014省级收入及财力12.12（更新后）" xfId="1104"/>
    <cellStyle name="差_教育(按照总人口测算）—20080416_不含人员经费系数_财力性转移支付2010年预算参考数" xfId="1105"/>
    <cellStyle name="差_教育(按照总人口测算）—20080416_不含人员经费系数_省级财力12.12" xfId="1106"/>
    <cellStyle name="差_教育(按照总人口测算）—20080416_财力性转移支付2010年预算参考数" xfId="1107"/>
    <cellStyle name="差_教育(按照总人口测算）—20080416_民生政策最低支出需求" xfId="1108"/>
    <cellStyle name="差_教育(按照总人口测算）—20080416_民生政策最低支出需求_2014省级收入12.2（更新后）" xfId="1109"/>
    <cellStyle name="差_教育(按照总人口测算）—20080416_民生政策最低支出需求_2014省级收入及财力12.12（更新后）" xfId="1110"/>
    <cellStyle name="差_教育(按照总人口测算）—20080416_民生政策最低支出需求_财力性转移支付2010年预算参考数" xfId="1111"/>
    <cellStyle name="差_教育(按照总人口测算）—20080416_民生政策最低支出需求_省级财力12.12" xfId="1112"/>
    <cellStyle name="差_教育(按照总人口测算）—20080416_省级财力12.12" xfId="1113"/>
    <cellStyle name="差_教育(按照总人口测算）—20080416_县市旗测算-新科目（含人口规模效应）" xfId="1114"/>
    <cellStyle name="差_教育(按照总人口测算）—20080416_县市旗测算-新科目（含人口规模效应）_2014省级收入12.2（更新后）" xfId="1115"/>
    <cellStyle name="差_教育(按照总人口测算）—20080416_县市旗测算-新科目（含人口规模效应）_2014省级收入及财力12.12（更新后）" xfId="1116"/>
    <cellStyle name="差_教育(按照总人口测算）—20080416_县市旗测算-新科目（含人口规模效应）_财力性转移支付2010年预算参考数" xfId="1117"/>
    <cellStyle name="差_教育(按照总人口测算）—20080416_县市旗测算-新科目（含人口规模效应）_省级财力12.12" xfId="1118"/>
    <cellStyle name="差_津补贴保障测算（2010.3.19）" xfId="1119"/>
    <cellStyle name="差_津补贴保障测算（2010.3.19）_2014省级收入12.2（更新后）" xfId="1120"/>
    <cellStyle name="差_津补贴保障测算（2010.3.19）_2014省级收入及财力12.12（更新后）" xfId="1121"/>
    <cellStyle name="差_津补贴保障测算（2010.3.19）_省级财力12.12" xfId="1122"/>
    <cellStyle name="差_津补贴保障测算(5.21)" xfId="1123"/>
    <cellStyle name="差_津补贴保障测算(5.21)_基金汇总" xfId="1124"/>
    <cellStyle name="差_津补贴保障测算(5.21)_收入汇总" xfId="1125"/>
    <cellStyle name="差_津补贴保障测算(5.21)_支出汇总" xfId="1126"/>
    <cellStyle name="差_丽江汇总" xfId="1127"/>
    <cellStyle name="差_民生政策最低支出需求" xfId="1128"/>
    <cellStyle name="差_民生政策最低支出需求_2014省级收入12.2（更新后）" xfId="1129"/>
    <cellStyle name="差_民生政策最低支出需求_2014省级收入及财力12.12（更新后）" xfId="1130"/>
    <cellStyle name="差_民生政策最低支出需求_财力性转移支付2010年预算参考数" xfId="1131"/>
    <cellStyle name="差_民生政策最低支出需求_省级财力12.12" xfId="1132"/>
    <cellStyle name="差_农林水和城市维护标准支出20080505－县区合计" xfId="1133"/>
    <cellStyle name="差_农林水和城市维护标准支出20080505－县区合计_2014省级收入12.2（更新后）" xfId="1134"/>
    <cellStyle name="差_农林水和城市维护标准支出20080505－县区合计_2014省级收入及财力12.12（更新后）" xfId="1135"/>
    <cellStyle name="差_农林水和城市维护标准支出20080505－县区合计_不含人员经费系数" xfId="1136"/>
    <cellStyle name="差_农林水和城市维护标准支出20080505－县区合计_不含人员经费系数_2014省级收入12.2（更新后）" xfId="1137"/>
    <cellStyle name="差_农林水和城市维护标准支出20080505－县区合计_不含人员经费系数_2014省级收入及财力12.12（更新后）" xfId="1138"/>
    <cellStyle name="差_农林水和城市维护标准支出20080505－县区合计_不含人员经费系数_财力性转移支付2010年预算参考数" xfId="1139"/>
    <cellStyle name="差_农林水和城市维护标准支出20080505－县区合计_不含人员经费系数_省级财力12.12" xfId="1140"/>
    <cellStyle name="差_农林水和城市维护标准支出20080505－县区合计_财力性转移支付2010年预算参考数" xfId="1141"/>
    <cellStyle name="差_农林水和城市维护标准支出20080505－县区合计_民生政策最低支出需求" xfId="1142"/>
    <cellStyle name="差_农林水和城市维护标准支出20080505－县区合计_民生政策最低支出需求_2014省级收入12.2（更新后）" xfId="1143"/>
    <cellStyle name="差_农林水和城市维护标准支出20080505－县区合计_民生政策最低支出需求_2014省级收入及财力12.12（更新后）" xfId="1144"/>
    <cellStyle name="差_农林水和城市维护标准支出20080505－县区合计_民生政策最低支出需求_财力性转移支付2010年预算参考数" xfId="1145"/>
    <cellStyle name="差_农林水和城市维护标准支出20080505－县区合计_民生政策最低支出需求_省级财力12.12" xfId="1146"/>
    <cellStyle name="差_农林水和城市维护标准支出20080505－县区合计_省级财力12.12" xfId="1147"/>
    <cellStyle name="差_农林水和城市维护标准支出20080505－县区合计_县市旗测算-新科目（含人口规模效应）" xfId="1148"/>
    <cellStyle name="差_农林水和城市维护标准支出20080505－县区合计_县市旗测算-新科目（含人口规模效应）_2014省级收入12.2（更新后）" xfId="1149"/>
    <cellStyle name="差_农林水和城市维护标准支出20080505－县区合计_县市旗测算-新科目（含人口规模效应）_2014省级收入及财力12.12（更新后）" xfId="1150"/>
    <cellStyle name="差_农林水和城市维护标准支出20080505－县区合计_县市旗测算-新科目（含人口规模效应）_财力性转移支付2010年预算参考数" xfId="1151"/>
    <cellStyle name="差_农林水和城市维护标准支出20080505－县区合计_县市旗测算-新科目（含人口规模效应）_省级财力12.12" xfId="1152"/>
    <cellStyle name="差_平邑" xfId="1153"/>
    <cellStyle name="差_平邑_2014省级收入12.2（更新后）" xfId="1154"/>
    <cellStyle name="差_平邑_2014省级收入及财力12.12（更新后）" xfId="1155"/>
    <cellStyle name="差_平邑_财力性转移支付2010年预算参考数" xfId="1156"/>
    <cellStyle name="差_平邑_省级财力12.12" xfId="1157"/>
    <cellStyle name="差_其他部门(按照总人口测算）—20080416" xfId="1158"/>
    <cellStyle name="差_其他部门(按照总人口测算）—20080416_2014省级收入12.2（更新后）" xfId="1159"/>
    <cellStyle name="差_其他部门(按照总人口测算）—20080416_2014省级收入及财力12.12（更新后）" xfId="1160"/>
    <cellStyle name="差_其他部门(按照总人口测算）—20080416_不含人员经费系数" xfId="1161"/>
    <cellStyle name="差_其他部门(按照总人口测算）—20080416_不含人员经费系数_2014省级收入12.2（更新后）" xfId="1162"/>
    <cellStyle name="差_其他部门(按照总人口测算）—20080416_不含人员经费系数_2014省级收入及财力12.12（更新后）" xfId="1163"/>
    <cellStyle name="差_其他部门(按照总人口测算）—20080416_不含人员经费系数_财力性转移支付2010年预算参考数" xfId="1164"/>
    <cellStyle name="差_其他部门(按照总人口测算）—20080416_不含人员经费系数_省级财力12.12" xfId="1165"/>
    <cellStyle name="差_其他部门(按照总人口测算）—20080416_财力性转移支付2010年预算参考数" xfId="1166"/>
    <cellStyle name="差_其他部门(按照总人口测算）—20080416_民生政策最低支出需求" xfId="1167"/>
    <cellStyle name="差_其他部门(按照总人口测算）—20080416_民生政策最低支出需求_2014省级收入12.2（更新后）" xfId="1168"/>
    <cellStyle name="差_其他部门(按照总人口测算）—20080416_民生政策最低支出需求_2014省级收入及财力12.12（更新后）" xfId="1169"/>
    <cellStyle name="差_其他部门(按照总人口测算）—20080416_民生政策最低支出需求_财力性转移支付2010年预算参考数" xfId="1170"/>
    <cellStyle name="差_其他部门(按照总人口测算）—20080416_民生政策最低支出需求_省级财力12.12" xfId="1171"/>
    <cellStyle name="差_其他部门(按照总人口测算）—20080416_省级财力12.12" xfId="1172"/>
    <cellStyle name="差_其他部门(按照总人口测算）—20080416_县市旗测算-新科目（含人口规模效应）" xfId="1173"/>
    <cellStyle name="差_其他部门(按照总人口测算）—20080416_县市旗测算-新科目（含人口规模效应）_2014省级收入12.2（更新后）" xfId="1174"/>
    <cellStyle name="差_其他部门(按照总人口测算）—20080416_县市旗测算-新科目（含人口规模效应）_2014省级收入及财力12.12（更新后）" xfId="1175"/>
    <cellStyle name="差_其他部门(按照总人口测算）—20080416_县市旗测算-新科目（含人口规模效应）_财力性转移支付2010年预算参考数" xfId="1176"/>
    <cellStyle name="差_其他部门(按照总人口测算）—20080416_县市旗测算-新科目（含人口规模效应）_省级财力12.12" xfId="1177"/>
    <cellStyle name="差_青海 缺口县区测算(地方填报)" xfId="1178"/>
    <cellStyle name="差_青海 缺口县区测算(地方填报)_2014省级收入12.2（更新后）" xfId="1179"/>
    <cellStyle name="差_青海 缺口县区测算(地方填报)_2014省级收入及财力12.12（更新后）" xfId="1180"/>
    <cellStyle name="差_青海 缺口县区测算(地方填报)_财力性转移支付2010年预算参考数" xfId="1181"/>
    <cellStyle name="差_青海 缺口县区测算(地方填报)_省级财力12.12" xfId="1182"/>
    <cellStyle name="差_全省基金收入" xfId="1183"/>
    <cellStyle name="差_全省基金收支" xfId="1184"/>
    <cellStyle name="差_缺口县区测算" xfId="1185"/>
    <cellStyle name="差_缺口县区测算（11.13）" xfId="1186"/>
    <cellStyle name="差_缺口县区测算（11.13）_2014省级收入12.2（更新后）" xfId="1187"/>
    <cellStyle name="差_缺口县区测算（11.13）_2014省级收入及财力12.12（更新后）" xfId="1188"/>
    <cellStyle name="差_缺口县区测算（11.13）_财力性转移支付2010年预算参考数" xfId="1189"/>
    <cellStyle name="差_缺口县区测算（11.13）_省级财力12.12" xfId="1190"/>
    <cellStyle name="差_缺口县区测算(按2007支出增长25%测算)" xfId="1191"/>
    <cellStyle name="差_缺口县区测算(按2007支出增长25%测算)_2014省级收入12.2（更新后）" xfId="1192"/>
    <cellStyle name="差_缺口县区测算(按2007支出增长25%测算)_2014省级收入及财力12.12（更新后）" xfId="1193"/>
    <cellStyle name="差_缺口县区测算(按2007支出增长25%测算)_财力性转移支付2010年预算参考数" xfId="1194"/>
    <cellStyle name="差_缺口县区测算(按2007支出增长25%测算)_省级财力12.12" xfId="1195"/>
    <cellStyle name="差_缺口县区测算(按核定人数)" xfId="1196"/>
    <cellStyle name="差_缺口县区测算(按核定人数)_2014省级收入12.2（更新后）" xfId="1197"/>
    <cellStyle name="差_缺口县区测算(按核定人数)_2014省级收入及财力12.12（更新后）" xfId="1198"/>
    <cellStyle name="差_缺口县区测算(按核定人数)_财力性转移支付2010年预算参考数" xfId="1199"/>
    <cellStyle name="差_缺口县区测算(按核定人数)_省级财力12.12" xfId="1200"/>
    <cellStyle name="差_缺口县区测算(财政部标准)" xfId="1201"/>
    <cellStyle name="差_缺口县区测算(财政部标准)_2014省级收入12.2（更新后）" xfId="1202"/>
    <cellStyle name="差_缺口县区测算(财政部标准)_2014省级收入及财力12.12（更新后）" xfId="1203"/>
    <cellStyle name="差_缺口县区测算(财政部标准)_财力性转移支付2010年预算参考数" xfId="1204"/>
    <cellStyle name="差_缺口县区测算(财政部标准)_省级财力12.12" xfId="1205"/>
    <cellStyle name="差_缺口县区测算_2014省级收入12.2（更新后）" xfId="1206"/>
    <cellStyle name="差_缺口县区测算_2014省级收入及财力12.12（更新后）" xfId="1207"/>
    <cellStyle name="差_缺口县区测算_财力性转移支付2010年预算参考数" xfId="1208"/>
    <cellStyle name="差_缺口县区测算_省级财力12.12" xfId="1209"/>
    <cellStyle name="差_缺口消化情况" xfId="1210"/>
    <cellStyle name="差_缺口消化情况_2014省级收入12.2（更新后）" xfId="1211"/>
    <cellStyle name="差_缺口消化情况_2014省级收入及财力12.12（更新后）" xfId="1212"/>
    <cellStyle name="差_缺口消化情况_省级财力12.12" xfId="1213"/>
    <cellStyle name="差_人员工资和公用经费" xfId="1214"/>
    <cellStyle name="差_人员工资和公用经费_2014省级收入12.2（更新后）" xfId="1215"/>
    <cellStyle name="差_人员工资和公用经费_2014省级收入及财力12.12（更新后）" xfId="1216"/>
    <cellStyle name="差_人员工资和公用经费_财力性转移支付2010年预算参考数" xfId="1217"/>
    <cellStyle name="差_人员工资和公用经费_省级财力12.12" xfId="1218"/>
    <cellStyle name="差_人员工资和公用经费2" xfId="1219"/>
    <cellStyle name="差_人员工资和公用经费2_2014省级收入12.2（更新后）" xfId="1220"/>
    <cellStyle name="差_人员工资和公用经费2_2014省级收入及财力12.12（更新后）" xfId="1221"/>
    <cellStyle name="差_人员工资和公用经费2_财力性转移支付2010年预算参考数" xfId="1222"/>
    <cellStyle name="差_人员工资和公用经费2_省级财力12.12" xfId="1223"/>
    <cellStyle name="差_人员工资和公用经费3" xfId="1224"/>
    <cellStyle name="差_人员工资和公用经费3_2014省级收入12.2（更新后）" xfId="1225"/>
    <cellStyle name="差_人员工资和公用经费3_2014省级收入及财力12.12（更新后）" xfId="1226"/>
    <cellStyle name="差_人员工资和公用经费3_财力性转移支付2010年预算参考数" xfId="1227"/>
    <cellStyle name="差_人员工资和公用经费3_省级财力12.12" xfId="1228"/>
    <cellStyle name="差_山东省民生支出标准" xfId="1229"/>
    <cellStyle name="差_山东省民生支出标准_2014省级收入12.2（更新后）" xfId="1230"/>
    <cellStyle name="差_山东省民生支出标准_2014省级收入及财力12.12（更新后）" xfId="1231"/>
    <cellStyle name="差_山东省民生支出标准_财力性转移支付2010年预算参考数" xfId="1232"/>
    <cellStyle name="差_山东省民生支出标准_省级财力12.12" xfId="1233"/>
    <cellStyle name="差_商品交易所2006--2008年税收" xfId="1234"/>
    <cellStyle name="差_商品交易所2006--2008年税收 2" xfId="1235"/>
    <cellStyle name="差_商品交易所2006--2008年税收_2013省级预算附表" xfId="1236"/>
    <cellStyle name="差_商品交易所2006--2008年税收_2014省级收入12.2（更新后）" xfId="1237"/>
    <cellStyle name="差_商品交易所2006--2008年税收_2014省级收入及财力12.12（更新后）" xfId="1238"/>
    <cellStyle name="差_商品交易所2006--2008年税收_2017年预算草案（债务）" xfId="1239"/>
    <cellStyle name="差_商品交易所2006--2008年税收_附表1-6" xfId="1240"/>
    <cellStyle name="差_商品交易所2006--2008年税收_基金汇总" xfId="1241"/>
    <cellStyle name="差_商品交易所2006--2008年税收_省级财力12.12" xfId="1242"/>
    <cellStyle name="差_商品交易所2006--2008年税收_收入汇总" xfId="1243"/>
    <cellStyle name="差_商品交易所2006--2008年税收_支出汇总" xfId="1244"/>
    <cellStyle name="差_省电力2008年 工作表" xfId="1245"/>
    <cellStyle name="差_省电力2008年 工作表 2" xfId="1246"/>
    <cellStyle name="差_省电力2008年 工作表_2013省级预算附表" xfId="1247"/>
    <cellStyle name="差_省电力2008年 工作表_2014省级收入12.2（更新后）" xfId="1248"/>
    <cellStyle name="差_省电力2008年 工作表_2014省级收入及财力12.12（更新后）" xfId="1249"/>
    <cellStyle name="差_省电力2008年 工作表_2017年预算草案（债务）" xfId="1250"/>
    <cellStyle name="差_省电力2008年 工作表_附表1-6" xfId="1251"/>
    <cellStyle name="差_省电力2008年 工作表_基金汇总" xfId="1252"/>
    <cellStyle name="差_省电力2008年 工作表_省级财力12.12" xfId="1253"/>
    <cellStyle name="差_省电力2008年 工作表_收入汇总" xfId="1254"/>
    <cellStyle name="差_省电力2008年 工作表_支出汇总" xfId="1255"/>
    <cellStyle name="差_省级国有资本经营预算表" xfId="1256"/>
    <cellStyle name="差_省级基金收出" xfId="1257"/>
    <cellStyle name="差_省级明细" xfId="1258"/>
    <cellStyle name="差_省级明细 2" xfId="1259"/>
    <cellStyle name="差_省级明细_1.3日 2017年预算草案 - 副本" xfId="1260"/>
    <cellStyle name="差_省级明细_2.2017全省收入" xfId="1261"/>
    <cellStyle name="差_省级明细_2016-2017全省国资预算" xfId="1262"/>
    <cellStyle name="差_省级明细_2016年预算草案" xfId="1263"/>
    <cellStyle name="差_省级明细_2016年预算草案1.13" xfId="1264"/>
    <cellStyle name="差_省级明细_2016年预算草案1.13 2" xfId="1265"/>
    <cellStyle name="差_省级明细_2016年预算草案1.13_2017年预算草案（债务）" xfId="1266"/>
    <cellStyle name="差_省级明细_2016年预算草案1.13_基金汇总" xfId="1267"/>
    <cellStyle name="差_省级明细_2016年预算草案1.13_收入汇总" xfId="1268"/>
    <cellStyle name="差_省级明细_2016年预算草案1.13_支出汇总" xfId="1269"/>
    <cellStyle name="差_省级明细_20171207-2018年预算草案" xfId="1270"/>
    <cellStyle name="差_省级明细_2017年预算草案（债务）" xfId="1271"/>
    <cellStyle name="差_省级明细_2017年预算草案1.4" xfId="1272"/>
    <cellStyle name="差_省级明细_21.2017年全省基金收入" xfId="1273"/>
    <cellStyle name="差_省级明细_23" xfId="1274"/>
    <cellStyle name="差_省级明细_23 2" xfId="1275"/>
    <cellStyle name="差_省级明细_23_2017年预算草案（债务）" xfId="1276"/>
    <cellStyle name="差_省级明细_23_基金汇总" xfId="1277"/>
    <cellStyle name="差_省级明细_23_收入汇总" xfId="1278"/>
    <cellStyle name="差_省级明细_23_支出汇总" xfId="1279"/>
    <cellStyle name="差_省级明细_3.2017全省支出" xfId="1280"/>
    <cellStyle name="差_省级明细_5.2017省本级收入" xfId="1281"/>
    <cellStyle name="差_省级明细_6.2017省本级支出" xfId="1282"/>
    <cellStyle name="差_省级明细_Book1" xfId="1283"/>
    <cellStyle name="差_省级明细_Book1 2" xfId="1284"/>
    <cellStyle name="差_省级明细_Book1_2017年预算草案（债务）" xfId="1285"/>
    <cellStyle name="差_省级明细_Book1_基金汇总" xfId="1286"/>
    <cellStyle name="差_省级明细_Book1_收入汇总" xfId="1287"/>
    <cellStyle name="差_省级明细_Book1_支出汇总" xfId="1288"/>
    <cellStyle name="差_省级明细_Book3" xfId="1289"/>
    <cellStyle name="差_省级明细_Xl0000068" xfId="1290"/>
    <cellStyle name="差_省级明细_Xl0000068 2" xfId="1291"/>
    <cellStyle name="差_省级明细_Xl0000068_2017年预算草案（债务）" xfId="1292"/>
    <cellStyle name="差_省级明细_Xl0000068_基金汇总" xfId="1293"/>
    <cellStyle name="差_省级明细_Xl0000068_收入汇总" xfId="1294"/>
    <cellStyle name="差_省级明细_Xl0000068_支出汇总" xfId="1295"/>
    <cellStyle name="差_省级明细_Xl0000071" xfId="1296"/>
    <cellStyle name="差_省级明细_Xl0000071 2" xfId="1297"/>
    <cellStyle name="差_省级明细_Xl0000071_2017年预算草案（债务）" xfId="1298"/>
    <cellStyle name="差_省级明细_Xl0000071_基金汇总" xfId="1299"/>
    <cellStyle name="差_省级明细_Xl0000071_收入汇总" xfId="1300"/>
    <cellStyle name="差_省级明细_Xl0000071_支出汇总" xfId="1301"/>
    <cellStyle name="差_省级明细_表六七" xfId="1302"/>
    <cellStyle name="差_省级明细_代编表" xfId="1303"/>
    <cellStyle name="差_省级明细_代编全省支出预算修改" xfId="1304"/>
    <cellStyle name="差_省级明细_代编全省支出预算修改 2" xfId="1305"/>
    <cellStyle name="差_省级明细_代编全省支出预算修改_2017年预算草案（债务）" xfId="1306"/>
    <cellStyle name="差_省级明细_代编全省支出预算修改_基金汇总" xfId="1307"/>
    <cellStyle name="差_省级明细_代编全省支出预算修改_收入汇总" xfId="1308"/>
    <cellStyle name="差_省级明细_代编全省支出预算修改_支出汇总" xfId="1309"/>
    <cellStyle name="差_省级明细_冬梅3" xfId="1310"/>
    <cellStyle name="差_省级明细_冬梅3 2" xfId="1311"/>
    <cellStyle name="差_省级明细_冬梅3_2017年预算草案（债务）" xfId="1312"/>
    <cellStyle name="差_省级明细_冬梅3_基金汇总" xfId="1313"/>
    <cellStyle name="差_省级明细_冬梅3_收入汇总" xfId="1314"/>
    <cellStyle name="差_省级明细_冬梅3_支出汇总" xfId="1315"/>
    <cellStyle name="差_省级明细_复件 表19（梁蕊发）" xfId="1316"/>
    <cellStyle name="差_省级明细_副本1.2" xfId="1317"/>
    <cellStyle name="差_省级明细_副本1.2 2" xfId="1318"/>
    <cellStyle name="差_省级明细_副本1.2_2017年预算草案（债务）" xfId="1319"/>
    <cellStyle name="差_省级明细_副本1.2_基金汇总" xfId="1320"/>
    <cellStyle name="差_省级明细_副本1.2_收入汇总" xfId="1321"/>
    <cellStyle name="差_省级明细_副本1.2_支出汇总" xfId="1322"/>
    <cellStyle name="差_省级明细_副本最新" xfId="1323"/>
    <cellStyle name="差_省级明细_副本最新 2" xfId="1324"/>
    <cellStyle name="差_省级明细_副本最新_2017年预算草案（债务）" xfId="1325"/>
    <cellStyle name="差_省级明细_副本最新_基金汇总" xfId="1326"/>
    <cellStyle name="差_省级明细_副本最新_收入汇总" xfId="1327"/>
    <cellStyle name="差_省级明细_副本最新_支出汇总" xfId="1328"/>
    <cellStyle name="差_省级明细_基金表" xfId="1329"/>
    <cellStyle name="差_省级明细_基金汇总" xfId="1330"/>
    <cellStyle name="差_省级明细_基金最新" xfId="1331"/>
    <cellStyle name="差_省级明细_基金最新 2" xfId="1332"/>
    <cellStyle name="差_省级明细_基金最新_2017年预算草案（债务）" xfId="1333"/>
    <cellStyle name="差_省级明细_基金最新_基金汇总" xfId="1334"/>
    <cellStyle name="差_省级明细_基金最新_收入汇总" xfId="1335"/>
    <cellStyle name="差_省级明细_基金最新_支出汇总" xfId="1336"/>
    <cellStyle name="差_省级明细_基金最终修改支出" xfId="1337"/>
    <cellStyle name="差_省级明细_梁蕊要预算局报人大2017年预算草案" xfId="1338"/>
    <cellStyle name="差_省级明细_全省收入代编最新" xfId="1339"/>
    <cellStyle name="差_省级明细_全省收入代编最新 2" xfId="1340"/>
    <cellStyle name="差_省级明细_全省收入代编最新_2017年预算草案（债务）" xfId="1341"/>
    <cellStyle name="差_省级明细_全省收入代编最新_基金汇总" xfId="1342"/>
    <cellStyle name="差_省级明细_全省收入代编最新_收入汇总" xfId="1343"/>
    <cellStyle name="差_省级明细_全省收入代编最新_支出汇总" xfId="1344"/>
    <cellStyle name="差_省级明细_全省预算代编" xfId="1345"/>
    <cellStyle name="差_省级明细_全省预算代编 2" xfId="1346"/>
    <cellStyle name="差_省级明细_全省预算代编_2017年预算草案（债务）" xfId="1347"/>
    <cellStyle name="差_省级明细_全省预算代编_基金汇总" xfId="1348"/>
    <cellStyle name="差_省级明细_全省预算代编_收入汇总" xfId="1349"/>
    <cellStyle name="差_省级明细_全省预算代编_支出汇总" xfId="1350"/>
    <cellStyle name="差_省级明细_社保2017年预算草案1.3" xfId="1351"/>
    <cellStyle name="差_省级明细_省级国有资本经营预算表" xfId="1352"/>
    <cellStyle name="差_省级明细_收入汇总" xfId="1353"/>
    <cellStyle name="差_省级明细_政府性基金人大会表格1稿" xfId="1354"/>
    <cellStyle name="差_省级明细_政府性基金人大会表格1稿 2" xfId="1355"/>
    <cellStyle name="差_省级明细_政府性基金人大会表格1稿_2017年预算草案（债务）" xfId="1356"/>
    <cellStyle name="差_省级明细_政府性基金人大会表格1稿_基金汇总" xfId="1357"/>
    <cellStyle name="差_省级明细_政府性基金人大会表格1稿_收入汇总" xfId="1358"/>
    <cellStyle name="差_省级明细_政府性基金人大会表格1稿_支出汇总" xfId="1359"/>
    <cellStyle name="差_省级明细_支出汇总" xfId="1360"/>
    <cellStyle name="差_省级收入" xfId="1361"/>
    <cellStyle name="差_省级收入_1" xfId="1362"/>
    <cellStyle name="差_省级支出" xfId="1363"/>
    <cellStyle name="差_省级支出_1" xfId="1364"/>
    <cellStyle name="差_省级支出_2" xfId="1365"/>
    <cellStyle name="差_省属监狱人员级别表(驻外)" xfId="1366"/>
    <cellStyle name="差_省属监狱人员级别表(驻外)_基金汇总" xfId="1367"/>
    <cellStyle name="差_省属监狱人员级别表(驻外)_收入汇总" xfId="1368"/>
    <cellStyle name="差_省属监狱人员级别表(驻外)_支出汇总" xfId="1369"/>
    <cellStyle name="差_市辖区测算20080510" xfId="1370"/>
    <cellStyle name="差_市辖区测算20080510_2014省级收入12.2（更新后）" xfId="1371"/>
    <cellStyle name="差_市辖区测算20080510_2014省级收入及财力12.12（更新后）" xfId="1372"/>
    <cellStyle name="差_市辖区测算20080510_不含人员经费系数" xfId="1373"/>
    <cellStyle name="差_市辖区测算20080510_不含人员经费系数_2014省级收入12.2（更新后）" xfId="1374"/>
    <cellStyle name="差_市辖区测算20080510_不含人员经费系数_2014省级收入及财力12.12（更新后）" xfId="1375"/>
    <cellStyle name="差_市辖区测算20080510_不含人员经费系数_财力性转移支付2010年预算参考数" xfId="1376"/>
    <cellStyle name="差_市辖区测算20080510_不含人员经费系数_省级财力12.12" xfId="1377"/>
    <cellStyle name="差_市辖区测算20080510_财力性转移支付2010年预算参考数" xfId="1378"/>
    <cellStyle name="差_市辖区测算20080510_民生政策最低支出需求" xfId="1379"/>
    <cellStyle name="差_市辖区测算20080510_民生政策最低支出需求_2014省级收入12.2（更新后）" xfId="1380"/>
    <cellStyle name="差_市辖区测算20080510_民生政策最低支出需求_2014省级收入及财力12.12（更新后）" xfId="1381"/>
    <cellStyle name="差_市辖区测算20080510_民生政策最低支出需求_财力性转移支付2010年预算参考数" xfId="1382"/>
    <cellStyle name="差_市辖区测算20080510_民生政策最低支出需求_省级财力12.12" xfId="1383"/>
    <cellStyle name="差_市辖区测算20080510_省级财力12.12" xfId="1384"/>
    <cellStyle name="差_市辖区测算20080510_县市旗测算-新科目（含人口规模效应）" xfId="1385"/>
    <cellStyle name="差_市辖区测算20080510_县市旗测算-新科目（含人口规模效应）_2014省级收入12.2（更新后）" xfId="1386"/>
    <cellStyle name="差_市辖区测算20080510_县市旗测算-新科目（含人口规模效应）_2014省级收入及财力12.12（更新后）" xfId="1387"/>
    <cellStyle name="差_市辖区测算20080510_县市旗测算-新科目（含人口规模效应）_财力性转移支付2010年预算参考数" xfId="1388"/>
    <cellStyle name="差_市辖区测算20080510_县市旗测算-新科目（含人口规模效应）_省级财力12.12" xfId="1389"/>
    <cellStyle name="差_市辖区测算-新科目（20080626）" xfId="1390"/>
    <cellStyle name="差_市辖区测算-新科目（20080626）_2014省级收入12.2（更新后）" xfId="1391"/>
    <cellStyle name="差_市辖区测算-新科目（20080626）_2014省级收入及财力12.12（更新后）" xfId="1392"/>
    <cellStyle name="差_市辖区测算-新科目（20080626）_不含人员经费系数" xfId="1393"/>
    <cellStyle name="差_市辖区测算-新科目（20080626）_不含人员经费系数_2014省级收入12.2（更新后）" xfId="1394"/>
    <cellStyle name="差_市辖区测算-新科目（20080626）_不含人员经费系数_2014省级收入及财力12.12（更新后）" xfId="1395"/>
    <cellStyle name="差_市辖区测算-新科目（20080626）_不含人员经费系数_财力性转移支付2010年预算参考数" xfId="1396"/>
    <cellStyle name="差_市辖区测算-新科目（20080626）_不含人员经费系数_省级财力12.12" xfId="1397"/>
    <cellStyle name="差_市辖区测算-新科目（20080626）_财力性转移支付2010年预算参考数" xfId="1398"/>
    <cellStyle name="差_市辖区测算-新科目（20080626）_民生政策最低支出需求" xfId="1399"/>
    <cellStyle name="差_市辖区测算-新科目（20080626）_民生政策最低支出需求_2014省级收入12.2（更新后）" xfId="1400"/>
    <cellStyle name="差_市辖区测算-新科目（20080626）_民生政策最低支出需求_2014省级收入及财力12.12（更新后）" xfId="1401"/>
    <cellStyle name="差_市辖区测算-新科目（20080626）_民生政策最低支出需求_财力性转移支付2010年预算参考数" xfId="1402"/>
    <cellStyle name="差_市辖区测算-新科目（20080626）_民生政策最低支出需求_省级财力12.12" xfId="1403"/>
    <cellStyle name="差_市辖区测算-新科目（20080626）_省级财力12.12" xfId="1404"/>
    <cellStyle name="差_市辖区测算-新科目（20080626）_县市旗测算-新科目（含人口规模效应）" xfId="1405"/>
    <cellStyle name="差_市辖区测算-新科目（20080626）_县市旗测算-新科目（含人口规模效应）_2014省级收入12.2（更新后）" xfId="1406"/>
    <cellStyle name="差_市辖区测算-新科目（20080626）_县市旗测算-新科目（含人口规模效应）_2014省级收入及财力12.12（更新后）" xfId="1407"/>
    <cellStyle name="差_市辖区测算-新科目（20080626）_县市旗测算-新科目（含人口规模效应）_财力性转移支付2010年预算参考数" xfId="1408"/>
    <cellStyle name="差_市辖区测算-新科目（20080626）_县市旗测算-新科目（含人口规模效应）_省级财力12.12" xfId="1409"/>
    <cellStyle name="差_收入汇总" xfId="1410"/>
    <cellStyle name="差_税负测算" xfId="1411"/>
    <cellStyle name="差_同德" xfId="1412"/>
    <cellStyle name="差_同德_2014省级收入12.2（更新后）" xfId="1413"/>
    <cellStyle name="差_同德_2014省级收入及财力12.12（更新后）" xfId="1414"/>
    <cellStyle name="差_同德_财力性转移支付2010年预算参考数" xfId="1415"/>
    <cellStyle name="差_同德_省级财力12.12" xfId="1416"/>
    <cellStyle name="差_危改资金测算" xfId="1417"/>
    <cellStyle name="差_危改资金测算_2014省级收入12.2（更新后）" xfId="1418"/>
    <cellStyle name="差_危改资金测算_2014省级收入及财力12.12（更新后）" xfId="1419"/>
    <cellStyle name="差_危改资金测算_财力性转移支付2010年预算参考数" xfId="1420"/>
    <cellStyle name="差_危改资金测算_省级财力12.12" xfId="1421"/>
    <cellStyle name="差_卫生(按照总人口测算）—20080416" xfId="1422"/>
    <cellStyle name="差_卫生(按照总人口测算）—20080416_2014省级收入12.2（更新后）" xfId="1423"/>
    <cellStyle name="差_卫生(按照总人口测算）—20080416_2014省级收入及财力12.12（更新后）" xfId="1424"/>
    <cellStyle name="差_卫生(按照总人口测算）—20080416_不含人员经费系数" xfId="1425"/>
    <cellStyle name="差_卫生(按照总人口测算）—20080416_不含人员经费系数_2014省级收入12.2（更新后）" xfId="1426"/>
    <cellStyle name="差_卫生(按照总人口测算）—20080416_不含人员经费系数_2014省级收入及财力12.12（更新后）" xfId="1427"/>
    <cellStyle name="差_卫生(按照总人口测算）—20080416_不含人员经费系数_财力性转移支付2010年预算参考数" xfId="1428"/>
    <cellStyle name="差_卫生(按照总人口测算）—20080416_不含人员经费系数_省级财力12.12" xfId="1429"/>
    <cellStyle name="差_卫生(按照总人口测算）—20080416_财力性转移支付2010年预算参考数" xfId="1430"/>
    <cellStyle name="差_卫生(按照总人口测算）—20080416_民生政策最低支出需求" xfId="1431"/>
    <cellStyle name="差_卫生(按照总人口测算）—20080416_民生政策最低支出需求_2014省级收入12.2（更新后）" xfId="1432"/>
    <cellStyle name="差_卫生(按照总人口测算）—20080416_民生政策最低支出需求_2014省级收入及财力12.12（更新后）" xfId="1433"/>
    <cellStyle name="差_卫生(按照总人口测算）—20080416_民生政策最低支出需求_财力性转移支付2010年预算参考数" xfId="1434"/>
    <cellStyle name="差_卫生(按照总人口测算）—20080416_民生政策最低支出需求_省级财力12.12" xfId="1435"/>
    <cellStyle name="差_卫生(按照总人口测算）—20080416_省级财力12.12" xfId="1436"/>
    <cellStyle name="差_卫生(按照总人口测算）—20080416_县市旗测算-新科目（含人口规模效应）" xfId="1437"/>
    <cellStyle name="差_卫生(按照总人口测算）—20080416_县市旗测算-新科目（含人口规模效应）_2014省级收入12.2（更新后）" xfId="1438"/>
    <cellStyle name="差_卫生(按照总人口测算）—20080416_县市旗测算-新科目（含人口规模效应）_2014省级收入及财力12.12（更新后）" xfId="1439"/>
    <cellStyle name="差_卫生(按照总人口测算）—20080416_县市旗测算-新科目（含人口规模效应）_财力性转移支付2010年预算参考数" xfId="1440"/>
    <cellStyle name="差_卫生(按照总人口测算）—20080416_县市旗测算-新科目（含人口规模效应）_省级财力12.12" xfId="1441"/>
    <cellStyle name="差_卫生部门" xfId="1442"/>
    <cellStyle name="差_卫生部门_2014省级收入12.2（更新后）" xfId="1443"/>
    <cellStyle name="差_卫生部门_2014省级收入及财力12.12（更新后）" xfId="1444"/>
    <cellStyle name="差_卫生部门_财力性转移支付2010年预算参考数" xfId="1445"/>
    <cellStyle name="差_卫生部门_省级财力12.12" xfId="1446"/>
    <cellStyle name="差_文体广播部门" xfId="1447"/>
    <cellStyle name="差_文体广播事业(按照总人口测算）—20080416" xfId="1448"/>
    <cellStyle name="差_文体广播事业(按照总人口测算）—20080416_2014省级收入12.2（更新后）" xfId="1449"/>
    <cellStyle name="差_文体广播事业(按照总人口测算）—20080416_2014省级收入及财力12.12（更新后）" xfId="1450"/>
    <cellStyle name="差_文体广播事业(按照总人口测算）—20080416_不含人员经费系数" xfId="1451"/>
    <cellStyle name="差_文体广播事业(按照总人口测算）—20080416_不含人员经费系数_2014省级收入12.2（更新后）" xfId="1452"/>
    <cellStyle name="差_文体广播事业(按照总人口测算）—20080416_不含人员经费系数_2014省级收入及财力12.12（更新后）" xfId="1453"/>
    <cellStyle name="差_文体广播事业(按照总人口测算）—20080416_不含人员经费系数_财力性转移支付2010年预算参考数" xfId="1454"/>
    <cellStyle name="差_文体广播事业(按照总人口测算）—20080416_不含人员经费系数_省级财力12.12" xfId="1455"/>
    <cellStyle name="差_文体广播事业(按照总人口测算）—20080416_财力性转移支付2010年预算参考数" xfId="1456"/>
    <cellStyle name="差_文体广播事业(按照总人口测算）—20080416_民生政策最低支出需求" xfId="1457"/>
    <cellStyle name="差_文体广播事业(按照总人口测算）—20080416_民生政策最低支出需求_2014省级收入12.2（更新后）" xfId="1458"/>
    <cellStyle name="差_文体广播事业(按照总人口测算）—20080416_民生政策最低支出需求_2014省级收入及财力12.12（更新后）" xfId="1459"/>
    <cellStyle name="差_文体广播事业(按照总人口测算）—20080416_民生政策最低支出需求_财力性转移支付2010年预算参考数" xfId="1460"/>
    <cellStyle name="差_文体广播事业(按照总人口测算）—20080416_民生政策最低支出需求_省级财力12.12" xfId="1461"/>
    <cellStyle name="差_文体广播事业(按照总人口测算）—20080416_省级财力12.12" xfId="1462"/>
    <cellStyle name="差_文体广播事业(按照总人口测算）—20080416_县市旗测算-新科目（含人口规模效应）" xfId="1463"/>
    <cellStyle name="差_文体广播事业(按照总人口测算）—20080416_县市旗测算-新科目（含人口规模效应）_2014省级收入12.2（更新后）" xfId="1464"/>
    <cellStyle name="差_文体广播事业(按照总人口测算）—20080416_县市旗测算-新科目（含人口规模效应）_2014省级收入及财力12.12（更新后）" xfId="1465"/>
    <cellStyle name="差_文体广播事业(按照总人口测算）—20080416_县市旗测算-新科目（含人口规模效应）_财力性转移支付2010年预算参考数" xfId="1466"/>
    <cellStyle name="差_文体广播事业(按照总人口测算）—20080416_县市旗测算-新科目（含人口规模效应）_省级财力12.12" xfId="1467"/>
    <cellStyle name="差_下文" xfId="1468"/>
    <cellStyle name="差_下文（表）" xfId="1469"/>
    <cellStyle name="差_下文（表）_2014省级收入12.2（更新后）" xfId="1470"/>
    <cellStyle name="差_下文（表）_2014省级收入及财力12.12（更新后）" xfId="1471"/>
    <cellStyle name="差_下文（表）_省级财力12.12" xfId="1472"/>
    <cellStyle name="差_下文_2014省级收入12.2（更新后）" xfId="1473"/>
    <cellStyle name="差_下文_2014省级收入及财力12.12（更新后）" xfId="1474"/>
    <cellStyle name="差_下文_省级财力12.12" xfId="1475"/>
    <cellStyle name="差_县区合并测算20080421" xfId="1476"/>
    <cellStyle name="差_县区合并测算20080421_2014省级收入12.2（更新后）" xfId="1477"/>
    <cellStyle name="差_县区合并测算20080421_2014省级收入及财力12.12（更新后）" xfId="1478"/>
    <cellStyle name="差_县区合并测算20080421_不含人员经费系数" xfId="1479"/>
    <cellStyle name="差_县区合并测算20080421_不含人员经费系数_2014省级收入12.2（更新后）" xfId="1480"/>
    <cellStyle name="差_县区合并测算20080421_不含人员经费系数_2014省级收入及财力12.12（更新后）" xfId="1481"/>
    <cellStyle name="差_县区合并测算20080421_不含人员经费系数_财力性转移支付2010年预算参考数" xfId="1482"/>
    <cellStyle name="差_县区合并测算20080421_不含人员经费系数_省级财力12.12" xfId="1483"/>
    <cellStyle name="差_县区合并测算20080421_财力性转移支付2010年预算参考数" xfId="1484"/>
    <cellStyle name="差_县区合并测算20080421_民生政策最低支出需求" xfId="1485"/>
    <cellStyle name="差_县区合并测算20080421_民生政策最低支出需求_2014省级收入12.2（更新后）" xfId="1486"/>
    <cellStyle name="差_县区合并测算20080421_民生政策最低支出需求_2014省级收入及财力12.12（更新后）" xfId="1487"/>
    <cellStyle name="差_县区合并测算20080421_民生政策最低支出需求_财力性转移支付2010年预算参考数" xfId="1488"/>
    <cellStyle name="差_县区合并测算20080421_民生政策最低支出需求_省级财力12.12" xfId="1489"/>
    <cellStyle name="差_县区合并测算20080421_省级财力12.12" xfId="1490"/>
    <cellStyle name="差_县区合并测算20080421_县市旗测算-新科目（含人口规模效应）" xfId="1491"/>
    <cellStyle name="差_县区合并测算20080421_县市旗测算-新科目（含人口规模效应）_2014省级收入12.2（更新后）" xfId="1492"/>
    <cellStyle name="差_县区合并测算20080421_县市旗测算-新科目（含人口规模效应）_2014省级收入及财力12.12（更新后）" xfId="1493"/>
    <cellStyle name="差_县区合并测算20080421_县市旗测算-新科目（含人口规模效应）_财力性转移支付2010年预算参考数" xfId="1494"/>
    <cellStyle name="差_县区合并测算20080421_县市旗测算-新科目（含人口规模效应）_省级财力12.12" xfId="1495"/>
    <cellStyle name="差_县区合并测算20080423(按照各省比重）" xfId="1496"/>
    <cellStyle name="差_县区合并测算20080423(按照各省比重）_2014省级收入12.2（更新后）" xfId="1497"/>
    <cellStyle name="差_县区合并测算20080423(按照各省比重）_2014省级收入及财力12.12（更新后）" xfId="1498"/>
    <cellStyle name="差_县区合并测算20080423(按照各省比重）_不含人员经费系数" xfId="1499"/>
    <cellStyle name="差_县区合并测算20080423(按照各省比重）_不含人员经费系数_2014省级收入12.2（更新后）" xfId="1500"/>
    <cellStyle name="差_县区合并测算20080423(按照各省比重）_不含人员经费系数_2014省级收入及财力12.12（更新后）" xfId="1501"/>
    <cellStyle name="差_县区合并测算20080423(按照各省比重）_不含人员经费系数_财力性转移支付2010年预算参考数" xfId="1502"/>
    <cellStyle name="差_县区合并测算20080423(按照各省比重）_不含人员经费系数_省级财力12.12" xfId="1503"/>
    <cellStyle name="差_县区合并测算20080423(按照各省比重）_财力性转移支付2010年预算参考数" xfId="1504"/>
    <cellStyle name="差_县区合并测算20080423(按照各省比重）_民生政策最低支出需求" xfId="1505"/>
    <cellStyle name="差_县区合并测算20080423(按照各省比重）_民生政策最低支出需求_2014省级收入12.2（更新后）" xfId="1506"/>
    <cellStyle name="差_县区合并测算20080423(按照各省比重）_民生政策最低支出需求_2014省级收入及财力12.12（更新后）" xfId="1507"/>
    <cellStyle name="差_县区合并测算20080423(按照各省比重）_民生政策最低支出需求_财力性转移支付2010年预算参考数" xfId="1508"/>
    <cellStyle name="差_县区合并测算20080423(按照各省比重）_民生政策最低支出需求_省级财力12.12" xfId="1509"/>
    <cellStyle name="差_县区合并测算20080423(按照各省比重）_省级财力12.12" xfId="1510"/>
    <cellStyle name="差_县区合并测算20080423(按照各省比重）_县市旗测算-新科目（含人口规模效应）" xfId="1511"/>
    <cellStyle name="差_县区合并测算20080423(按照各省比重）_县市旗测算-新科目（含人口规模效应）_2014省级收入12.2（更新后）" xfId="1512"/>
    <cellStyle name="差_县区合并测算20080423(按照各省比重）_县市旗测算-新科目（含人口规模效应）_2014省级收入及财力12.12（更新后）" xfId="1513"/>
    <cellStyle name="差_县区合并测算20080423(按照各省比重）_县市旗测算-新科目（含人口规模效应）_财力性转移支付2010年预算参考数" xfId="1514"/>
    <cellStyle name="差_县区合并测算20080423(按照各省比重）_县市旗测算-新科目（含人口规模效应）_省级财力12.12" xfId="1515"/>
    <cellStyle name="差_县市旗测算20080508" xfId="1516"/>
    <cellStyle name="差_县市旗测算20080508_2014省级收入12.2（更新后）" xfId="1517"/>
    <cellStyle name="差_县市旗测算20080508_2014省级收入及财力12.12（更新后）" xfId="1518"/>
    <cellStyle name="差_县市旗测算20080508_不含人员经费系数" xfId="1519"/>
    <cellStyle name="差_县市旗测算20080508_不含人员经费系数_2014省级收入12.2（更新后）" xfId="1520"/>
    <cellStyle name="差_县市旗测算20080508_不含人员经费系数_2014省级收入及财力12.12（更新后）" xfId="1521"/>
    <cellStyle name="差_县市旗测算20080508_不含人员经费系数_财力性转移支付2010年预算参考数" xfId="1522"/>
    <cellStyle name="差_县市旗测算20080508_不含人员经费系数_省级财力12.12" xfId="1523"/>
    <cellStyle name="差_县市旗测算20080508_财力性转移支付2010年预算参考数" xfId="1524"/>
    <cellStyle name="差_县市旗测算20080508_民生政策最低支出需求" xfId="1525"/>
    <cellStyle name="差_县市旗测算20080508_民生政策最低支出需求_2014省级收入12.2（更新后）" xfId="1526"/>
    <cellStyle name="差_县市旗测算20080508_民生政策最低支出需求_2014省级收入及财力12.12（更新后）" xfId="1527"/>
    <cellStyle name="差_县市旗测算20080508_民生政策最低支出需求_财力性转移支付2010年预算参考数" xfId="1528"/>
    <cellStyle name="差_县市旗测算20080508_民生政策最低支出需求_省级财力12.12" xfId="1529"/>
    <cellStyle name="差_县市旗测算20080508_省级财力12.12" xfId="1530"/>
    <cellStyle name="差_县市旗测算20080508_县市旗测算-新科目（含人口规模效应）" xfId="1531"/>
    <cellStyle name="差_县市旗测算20080508_县市旗测算-新科目（含人口规模效应）_2014省级收入12.2（更新后）" xfId="1532"/>
    <cellStyle name="差_县市旗测算20080508_县市旗测算-新科目（含人口规模效应）_2014省级收入及财力12.12（更新后）" xfId="1533"/>
    <cellStyle name="差_县市旗测算20080508_县市旗测算-新科目（含人口规模效应）_财力性转移支付2010年预算参考数" xfId="1534"/>
    <cellStyle name="差_县市旗测算20080508_县市旗测算-新科目（含人口规模效应）_省级财力12.12" xfId="1535"/>
    <cellStyle name="差_县市旗测算-新科目（20080626）" xfId="1536"/>
    <cellStyle name="差_县市旗测算-新科目（20080626）_2014省级收入12.2（更新后）" xfId="1537"/>
    <cellStyle name="差_县市旗测算-新科目（20080626）_2014省级收入及财力12.12（更新后）" xfId="1538"/>
    <cellStyle name="差_县市旗测算-新科目（20080626）_不含人员经费系数" xfId="1539"/>
    <cellStyle name="差_县市旗测算-新科目（20080626）_不含人员经费系数_2014省级收入12.2（更新后）" xfId="1540"/>
    <cellStyle name="差_县市旗测算-新科目（20080626）_不含人员经费系数_2014省级收入及财力12.12（更新后）" xfId="1541"/>
    <cellStyle name="差_县市旗测算-新科目（20080626）_不含人员经费系数_财力性转移支付2010年预算参考数" xfId="1542"/>
    <cellStyle name="差_县市旗测算-新科目（20080626）_不含人员经费系数_省级财力12.12" xfId="1543"/>
    <cellStyle name="差_县市旗测算-新科目（20080626）_财力性转移支付2010年预算参考数" xfId="1544"/>
    <cellStyle name="差_县市旗测算-新科目（20080626）_民生政策最低支出需求" xfId="1545"/>
    <cellStyle name="差_县市旗测算-新科目（20080626）_民生政策最低支出需求_2014省级收入12.2（更新后）" xfId="1546"/>
    <cellStyle name="差_县市旗测算-新科目（20080626）_民生政策最低支出需求_2014省级收入及财力12.12（更新后）" xfId="1547"/>
    <cellStyle name="差_县市旗测算-新科目（20080626）_民生政策最低支出需求_财力性转移支付2010年预算参考数" xfId="1548"/>
    <cellStyle name="差_县市旗测算-新科目（20080626）_民生政策最低支出需求_省级财力12.12" xfId="1549"/>
    <cellStyle name="差_县市旗测算-新科目（20080626）_省级财力12.12" xfId="1550"/>
    <cellStyle name="差_县市旗测算-新科目（20080626）_县市旗测算-新科目（含人口规模效应）" xfId="1551"/>
    <cellStyle name="差_县市旗测算-新科目（20080626）_县市旗测算-新科目（含人口规模效应）_2014省级收入12.2（更新后）" xfId="1552"/>
    <cellStyle name="差_县市旗测算-新科目（20080626）_县市旗测算-新科目（含人口规模效应）_2014省级收入及财力12.12（更新后）" xfId="1553"/>
    <cellStyle name="差_县市旗测算-新科目（20080626）_县市旗测算-新科目（含人口规模效应）_财力性转移支付2010年预算参考数" xfId="1554"/>
    <cellStyle name="差_县市旗测算-新科目（20080626）_县市旗测算-新科目（含人口规模效应）_省级财力12.12" xfId="1555"/>
    <cellStyle name="差_县市旗测算-新科目（20080627）" xfId="1556"/>
    <cellStyle name="差_县市旗测算-新科目（20080627）_2014省级收入12.2（更新后）" xfId="1557"/>
    <cellStyle name="差_县市旗测算-新科目（20080627）_2014省级收入及财力12.12（更新后）" xfId="1558"/>
    <cellStyle name="差_县市旗测算-新科目（20080627）_不含人员经费系数" xfId="1559"/>
    <cellStyle name="差_县市旗测算-新科目（20080627）_不含人员经费系数_2014省级收入12.2（更新后）" xfId="1560"/>
    <cellStyle name="差_县市旗测算-新科目（20080627）_不含人员经费系数_2014省级收入及财力12.12（更新后）" xfId="1561"/>
    <cellStyle name="差_县市旗测算-新科目（20080627）_不含人员经费系数_财力性转移支付2010年预算参考数" xfId="1562"/>
    <cellStyle name="差_县市旗测算-新科目（20080627）_不含人员经费系数_省级财力12.12" xfId="1563"/>
    <cellStyle name="差_县市旗测算-新科目（20080627）_财力性转移支付2010年预算参考数" xfId="1564"/>
    <cellStyle name="差_县市旗测算-新科目（20080627）_民生政策最低支出需求" xfId="1565"/>
    <cellStyle name="差_县市旗测算-新科目（20080627）_民生政策最低支出需求_2014省级收入12.2（更新后）" xfId="1566"/>
    <cellStyle name="差_县市旗测算-新科目（20080627）_民生政策最低支出需求_2014省级收入及财力12.12（更新后）" xfId="1567"/>
    <cellStyle name="差_县市旗测算-新科目（20080627）_民生政策最低支出需求_财力性转移支付2010年预算参考数" xfId="1568"/>
    <cellStyle name="差_县市旗测算-新科目（20080627）_民生政策最低支出需求_省级财力12.12" xfId="1569"/>
    <cellStyle name="差_县市旗测算-新科目（20080627）_省级财力12.12" xfId="1570"/>
    <cellStyle name="差_县市旗测算-新科目（20080627）_县市旗测算-新科目（含人口规模效应）" xfId="1571"/>
    <cellStyle name="差_县市旗测算-新科目（20080627）_县市旗测算-新科目（含人口规模效应）_2014省级收入12.2（更新后）" xfId="1572"/>
    <cellStyle name="差_县市旗测算-新科目（20080627）_县市旗测算-新科目（含人口规模效应）_2014省级收入及财力12.12（更新后）" xfId="1573"/>
    <cellStyle name="差_县市旗测算-新科目（20080627）_县市旗测算-新科目（含人口规模效应）_财力性转移支付2010年预算参考数" xfId="1574"/>
    <cellStyle name="差_县市旗测算-新科目（20080627）_县市旗测算-新科目（含人口规模效应）_省级财力12.12" xfId="1575"/>
    <cellStyle name="差_一般预算支出口径剔除表" xfId="1576"/>
    <cellStyle name="差_一般预算支出口径剔除表_2014省级收入12.2（更新后）" xfId="1577"/>
    <cellStyle name="差_一般预算支出口径剔除表_2014省级收入及财力12.12（更新后）" xfId="1578"/>
    <cellStyle name="差_一般预算支出口径剔除表_财力性转移支付2010年预算参考数" xfId="1579"/>
    <cellStyle name="差_一般预算支出口径剔除表_省级财力12.12" xfId="1580"/>
    <cellStyle name="差_云南 缺口县区测算(地方填报)" xfId="1581"/>
    <cellStyle name="差_云南 缺口县区测算(地方填报)_2014省级收入12.2（更新后）" xfId="1582"/>
    <cellStyle name="差_云南 缺口县区测算(地方填报)_2014省级收入及财力12.12（更新后）" xfId="1583"/>
    <cellStyle name="差_云南 缺口县区测算(地方填报)_财力性转移支付2010年预算参考数" xfId="1584"/>
    <cellStyle name="差_云南 缺口县区测算(地方填报)_省级财力12.12" xfId="1585"/>
    <cellStyle name="差_云南省2008年转移支付测算——州市本级考核部分及政策性测算" xfId="1586"/>
    <cellStyle name="差_云南省2008年转移支付测算——州市本级考核部分及政策性测算_2014省级收入12.2（更新后）" xfId="1587"/>
    <cellStyle name="差_云南省2008年转移支付测算——州市本级考核部分及政策性测算_2014省级收入及财力12.12（更新后）" xfId="1588"/>
    <cellStyle name="差_云南省2008年转移支付测算——州市本级考核部分及政策性测算_财力性转移支付2010年预算参考数" xfId="1589"/>
    <cellStyle name="差_云南省2008年转移支付测算——州市本级考核部分及政策性测算_省级财力12.12" xfId="1590"/>
    <cellStyle name="差_支出汇总" xfId="1591"/>
    <cellStyle name="差_中原证券2012年补助（上解）核定表" xfId="1592"/>
    <cellStyle name="差_重点民生支出需求测算表社保（农村低保）081112" xfId="1593"/>
    <cellStyle name="差_转移支付" xfId="1594"/>
    <cellStyle name="差_转移支付_2014省级收入12.2（更新后）" xfId="1595"/>
    <cellStyle name="差_转移支付_2014省级收入及财力12.12（更新后）" xfId="1596"/>
    <cellStyle name="差_转移支付_省级财力12.12" xfId="1597"/>
    <cellStyle name="差_自行调整差异系数顺序" xfId="1598"/>
    <cellStyle name="差_自行调整差异系数顺序_2014省级收入12.2（更新后）" xfId="1599"/>
    <cellStyle name="差_自行调整差异系数顺序_2014省级收入及财力12.12（更新后）" xfId="1600"/>
    <cellStyle name="差_自行调整差异系数顺序_财力性转移支付2010年预算参考数" xfId="1601"/>
    <cellStyle name="差_自行调整差异系数顺序_省级财力12.12" xfId="1602"/>
    <cellStyle name="差_总人口" xfId="1603"/>
    <cellStyle name="差_总人口_2014省级收入12.2（更新后）" xfId="1604"/>
    <cellStyle name="差_总人口_2014省级收入及财力12.12（更新后）" xfId="1605"/>
    <cellStyle name="差_总人口_财力性转移支付2010年预算参考数" xfId="1606"/>
    <cellStyle name="差_总人口_省级财力12.12" xfId="1607"/>
    <cellStyle name="常" xfId="1608"/>
    <cellStyle name="常规 10" xfId="1609"/>
    <cellStyle name="常规 10 2" xfId="1610"/>
    <cellStyle name="常规 10 3" xfId="1611"/>
    <cellStyle name="常规 10_2020年预算草案市本级表格预算部分" xfId="1612"/>
    <cellStyle name="常规 11" xfId="1613"/>
    <cellStyle name="常规 11 2" xfId="1614"/>
    <cellStyle name="常规 11 2 2" xfId="1615"/>
    <cellStyle name="常规 11 2 3" xfId="1616"/>
    <cellStyle name="常规 11 2_2012年结算与财力5.3" xfId="1617"/>
    <cellStyle name="常规 11 3" xfId="1618"/>
    <cellStyle name="常规 11 4" xfId="1619"/>
    <cellStyle name="常规 11 5" xfId="1620"/>
    <cellStyle name="常规 11_02支出需求及缺口县测算情况" xfId="1621"/>
    <cellStyle name="常规 12" xfId="1622"/>
    <cellStyle name="常规 13" xfId="1623"/>
    <cellStyle name="常规 13 2" xfId="1624"/>
    <cellStyle name="常规 13_2017年预算草案（债务）" xfId="1625"/>
    <cellStyle name="常规 14" xfId="1626"/>
    <cellStyle name="常规 15" xfId="1627"/>
    <cellStyle name="常规 15 2" xfId="1628"/>
    <cellStyle name="常规 15_1.3日 2017年预算草案 - 副本" xfId="1629"/>
    <cellStyle name="常规 16" xfId="1630"/>
    <cellStyle name="常规 16 2" xfId="1631"/>
    <cellStyle name="常规 16_2016年结算与财力5.17" xfId="1632"/>
    <cellStyle name="常规 17" xfId="1633"/>
    <cellStyle name="常规 18" xfId="1634"/>
    <cellStyle name="常规 19" xfId="1635"/>
    <cellStyle name="常规 2" xfId="1636"/>
    <cellStyle name="常规 2 2" xfId="1637"/>
    <cellStyle name="常规 2 2 2" xfId="1638"/>
    <cellStyle name="常规 2 2 3" xfId="1639"/>
    <cellStyle name="常规 2 2 4" xfId="1640"/>
    <cellStyle name="常规 2 2_2016年结算与财力5.17" xfId="1641"/>
    <cellStyle name="常规 2 3" xfId="1642"/>
    <cellStyle name="常规 2 3 2" xfId="1643"/>
    <cellStyle name="常规 2 3_2012年省级平衡表" xfId="1644"/>
    <cellStyle name="常规 2 4" xfId="1645"/>
    <cellStyle name="常规 2 5" xfId="1646"/>
    <cellStyle name="常规 2 6" xfId="1647"/>
    <cellStyle name="常规 2 7" xfId="1648"/>
    <cellStyle name="常规 2_2007年收支情况及2008年收支预计表(汇总表)" xfId="1649"/>
    <cellStyle name="常规 20" xfId="1650"/>
    <cellStyle name="常规 21" xfId="1651"/>
    <cellStyle name="常规 22" xfId="1652"/>
    <cellStyle name="常规 22 2" xfId="1653"/>
    <cellStyle name="常规 22_2020年预算草案市本级表格预算部分" xfId="1654"/>
    <cellStyle name="常规 23" xfId="1655"/>
    <cellStyle name="常规 23 2" xfId="1656"/>
    <cellStyle name="常规 23_5.2017省本级收入" xfId="1657"/>
    <cellStyle name="常规 24" xfId="1658"/>
    <cellStyle name="常规 25" xfId="1659"/>
    <cellStyle name="常规 26" xfId="1660"/>
    <cellStyle name="常规 27" xfId="1661"/>
    <cellStyle name="常规 28" xfId="1662"/>
    <cellStyle name="常规 29" xfId="1663"/>
    <cellStyle name="常规 3" xfId="1664"/>
    <cellStyle name="常规 3 2" xfId="1665"/>
    <cellStyle name="常规 3 2 2" xfId="1666"/>
    <cellStyle name="常规 3 2_2020年预算草案市本级表格预算部分" xfId="1667"/>
    <cellStyle name="常规 3 3" xfId="1668"/>
    <cellStyle name="常规 3 4" xfId="1669"/>
    <cellStyle name="常规 3 5" xfId="1670"/>
    <cellStyle name="常规 3_2010.10.30" xfId="1671"/>
    <cellStyle name="常规 30" xfId="1672"/>
    <cellStyle name="常规 31" xfId="1673"/>
    <cellStyle name="常规 32" xfId="1674"/>
    <cellStyle name="常规 33" xfId="1675"/>
    <cellStyle name="常规 34" xfId="1676"/>
    <cellStyle name="常规 4" xfId="1677"/>
    <cellStyle name="常规 4 2" xfId="1678"/>
    <cellStyle name="常规 4 2 2" xfId="1679"/>
    <cellStyle name="常规 4 2_2.2017全省收入" xfId="1680"/>
    <cellStyle name="常规 4 3" xfId="1681"/>
    <cellStyle name="常规 4 4" xfId="1682"/>
    <cellStyle name="常规 4 5" xfId="1683"/>
    <cellStyle name="常规 4 6" xfId="1684"/>
    <cellStyle name="常规 4_2008年横排表0721" xfId="1685"/>
    <cellStyle name="常规 5" xfId="1686"/>
    <cellStyle name="常规 5 2" xfId="1687"/>
    <cellStyle name="常规 5 3" xfId="1688"/>
    <cellStyle name="常规 5 4" xfId="1689"/>
    <cellStyle name="常规 5_2020年预算草案市本级表格预算部分" xfId="1690"/>
    <cellStyle name="常规 6" xfId="1691"/>
    <cellStyle name="常规 6 2" xfId="1692"/>
    <cellStyle name="常规 6 3" xfId="1693"/>
    <cellStyle name="常规 6 4" xfId="1694"/>
    <cellStyle name="常规 6_1.3日 2017年预算草案 - 副本" xfId="1695"/>
    <cellStyle name="常规 7" xfId="1696"/>
    <cellStyle name="常规 7 2" xfId="1697"/>
    <cellStyle name="常规 7 3" xfId="1698"/>
    <cellStyle name="常规 7_2020年预算草案市本级表格预算部分" xfId="1699"/>
    <cellStyle name="常规 8" xfId="1700"/>
    <cellStyle name="常规 9" xfId="1701"/>
    <cellStyle name="常规 9 2" xfId="1702"/>
    <cellStyle name="常规 9_2020年预算草案市本级表格预算部分" xfId="1703"/>
    <cellStyle name="常规_(汝州)excel2003版（已锁定公式）2018年地方财政预算表" xfId="1704"/>
    <cellStyle name="常规_12-29日省政府常务会议材料附件" xfId="1705"/>
    <cellStyle name="常规_12-29日省政府常务会议材料附件 2" xfId="1706"/>
    <cellStyle name="常规_12-29日省政府常务会议材料附件 3" xfId="1707"/>
    <cellStyle name="常规_12-29日省政府常务会议材料附件 4" xfId="1708"/>
    <cellStyle name="常规_2007基金预算" xfId="1709"/>
    <cellStyle name="常规_2007基金预算 2" xfId="1710"/>
    <cellStyle name="常规_2009年财力测算情况11.19人代会 2" xfId="1711"/>
    <cellStyle name="常规_2010年收入财力预测（20101011）" xfId="1712"/>
    <cellStyle name="常规_2010年收入财力预测（20101011） 2" xfId="1713"/>
    <cellStyle name="常规_2010年收入财力预测（20101011） 3" xfId="1714"/>
    <cellStyle name="常规_2010年收入财力预测（20101011）_全省社会保险基金" xfId="1715"/>
    <cellStyle name="常规_2010年收入财力预测（20101011）_全省社会保险基金 2" xfId="1716"/>
    <cellStyle name="常规_2012年国有资本经营预算收支总表" xfId="1717"/>
    <cellStyle name="常规_2012年国有资本经营预算收支总表 2" xfId="1718"/>
    <cellStyle name="常规_2012年基金收支预算草案12" xfId="1719"/>
    <cellStyle name="常规_2014年公共财政支出预算表（到项级科目） 2" xfId="1720"/>
    <cellStyle name="常规_2016年全省社会保险基金收支预算表细化" xfId="1721"/>
    <cellStyle name="常规_2016年省本级社会保险基金收支预算表细化" xfId="1722"/>
    <cellStyle name="常规_2016年省本级社会保险基金收支预算表细化 2" xfId="1723"/>
    <cellStyle name="常规_2016年省本级社会保险基金收支预算表细化 3" xfId="1724"/>
    <cellStyle name="常规_20170103省级2017年预算情况表" xfId="1725"/>
    <cellStyle name="常规_Xl0000055 2" xfId="1726"/>
    <cellStyle name="常规_Xl0000068" xfId="1727"/>
    <cellStyle name="常规_附件：2012年出口退税基数及超基数上解情况表" xfId="1728"/>
    <cellStyle name="常规_附件：2012年出口退税基数及超基数上解情况表 2" xfId="1729"/>
    <cellStyle name="常规_河南省2011年度财政总决算生成表20120425" xfId="1730"/>
    <cellStyle name="常规_河南省2011年度财政总决算生成表20120425 2" xfId="1731"/>
    <cellStyle name="常规_全省社会保险基金" xfId="1732"/>
    <cellStyle name="常规_全省社会保险基金 2" xfId="1733"/>
    <cellStyle name="常规_省本级（省直组）" xfId="1734"/>
    <cellStyle name="常规_省本级（省直组） 2" xfId="1735"/>
    <cellStyle name="常规_省级收入" xfId="1736"/>
    <cellStyle name="常规_省级收入 2" xfId="1737"/>
    <cellStyle name="常规_提供表" xfId="1738"/>
    <cellStyle name="超级链接" xfId="1739"/>
    <cellStyle name="分级显示行_1_13区汇总" xfId="1740"/>
    <cellStyle name="归盒啦_95" xfId="1741"/>
    <cellStyle name="好 2" xfId="1742"/>
    <cellStyle name="好 2 2" xfId="1743"/>
    <cellStyle name="好 2 3" xfId="1744"/>
    <cellStyle name="好 2 4" xfId="1745"/>
    <cellStyle name="好 2_3.2017全省支出" xfId="1746"/>
    <cellStyle name="好 3" xfId="1747"/>
    <cellStyle name="好 3 2" xfId="1748"/>
    <cellStyle name="好 3 3" xfId="1749"/>
    <cellStyle name="好_(财政总决算简表-2016年)收入导出数据" xfId="1750"/>
    <cellStyle name="好_00省级(打印)" xfId="1751"/>
    <cellStyle name="好_03昭通" xfId="1752"/>
    <cellStyle name="好_0502通海县" xfId="1753"/>
    <cellStyle name="好_05潍坊" xfId="1754"/>
    <cellStyle name="好_0605石屏县" xfId="1755"/>
    <cellStyle name="好_0605石屏县_2014省级收入12.2（更新后）" xfId="1756"/>
    <cellStyle name="好_0605石屏县_2014省级收入及财力12.12（更新后）" xfId="1757"/>
    <cellStyle name="好_0605石屏县_财力性转移支付2010年预算参考数" xfId="1758"/>
    <cellStyle name="好_0605石屏县_省级财力12.12" xfId="1759"/>
    <cellStyle name="好_07临沂" xfId="1760"/>
    <cellStyle name="好_09黑龙江" xfId="1761"/>
    <cellStyle name="好_09黑龙江_2014省级收入12.2（更新后）" xfId="1762"/>
    <cellStyle name="好_09黑龙江_2014省级收入及财力12.12（更新后）" xfId="1763"/>
    <cellStyle name="好_09黑龙江_财力性转移支付2010年预算参考数" xfId="1764"/>
    <cellStyle name="好_09黑龙江_省级财力12.12" xfId="1765"/>
    <cellStyle name="好_1" xfId="1766"/>
    <cellStyle name="好_1_2014省级收入12.2（更新后）" xfId="1767"/>
    <cellStyle name="好_1_2014省级收入及财力12.12（更新后）" xfId="1768"/>
    <cellStyle name="好_1_财力性转移支付2010年预算参考数" xfId="1769"/>
    <cellStyle name="好_1_省级财力12.12" xfId="1770"/>
    <cellStyle name="好_1110洱源县" xfId="1771"/>
    <cellStyle name="好_1110洱源县_2014省级收入12.2（更新后）" xfId="1772"/>
    <cellStyle name="好_1110洱源县_2014省级收入及财力12.12（更新后）" xfId="1773"/>
    <cellStyle name="好_1110洱源县_财力性转移支付2010年预算参考数" xfId="1774"/>
    <cellStyle name="好_1110洱源县_省级财力12.12" xfId="1775"/>
    <cellStyle name="好_11大理" xfId="1776"/>
    <cellStyle name="好_11大理_2014省级收入12.2（更新后）" xfId="1777"/>
    <cellStyle name="好_11大理_2014省级收入及财力12.12（更新后）" xfId="1778"/>
    <cellStyle name="好_11大理_财力性转移支付2010年预算参考数" xfId="1779"/>
    <cellStyle name="好_11大理_省级财力12.12" xfId="1780"/>
    <cellStyle name="好_12滨州" xfId="1781"/>
    <cellStyle name="好_12滨州_2014省级收入12.2（更新后）" xfId="1782"/>
    <cellStyle name="好_12滨州_2014省级收入及财力12.12（更新后）" xfId="1783"/>
    <cellStyle name="好_12滨州_财力性转移支付2010年预算参考数" xfId="1784"/>
    <cellStyle name="好_12滨州_省级财力12.12" xfId="1785"/>
    <cellStyle name="好_14安徽" xfId="1786"/>
    <cellStyle name="好_14安徽_2014省级收入12.2（更新后）" xfId="1787"/>
    <cellStyle name="好_14安徽_2014省级收入及财力12.12（更新后）" xfId="1788"/>
    <cellStyle name="好_14安徽_财力性转移支付2010年预算参考数" xfId="1789"/>
    <cellStyle name="好_14安徽_省级财力12.12" xfId="1790"/>
    <cellStyle name="好_1604月报" xfId="1791"/>
    <cellStyle name="好_2" xfId="1792"/>
    <cellStyle name="好_2.2017全省收入" xfId="1793"/>
    <cellStyle name="好_2_2014省级收入12.2（更新后）" xfId="1794"/>
    <cellStyle name="好_2_2014省级收入及财力12.12（更新后）" xfId="1795"/>
    <cellStyle name="好_2_财力性转移支付2010年预算参考数" xfId="1796"/>
    <cellStyle name="好_2_省级财力12.12" xfId="1797"/>
    <cellStyle name="好_20 2007年河南结算单" xfId="1798"/>
    <cellStyle name="好_20 2007年河南结算单 2" xfId="1799"/>
    <cellStyle name="好_20 2007年河南结算单_2013省级预算附表" xfId="1800"/>
    <cellStyle name="好_20 2007年河南结算单_2014省级收入12.2（更新后）" xfId="1801"/>
    <cellStyle name="好_20 2007年河南结算单_2014省级收入及财力12.12（更新后）" xfId="1802"/>
    <cellStyle name="好_20 2007年河南结算单_2017年预算草案（债务）" xfId="1803"/>
    <cellStyle name="好_20 2007年河南结算单_附表1-6" xfId="1804"/>
    <cellStyle name="好_20 2007年河南结算单_基金汇总" xfId="1805"/>
    <cellStyle name="好_20 2007年河南结算单_省级财力12.12" xfId="1806"/>
    <cellStyle name="好_20 2007年河南结算单_收入汇总" xfId="1807"/>
    <cellStyle name="好_20 2007年河南结算单_支出汇总" xfId="1808"/>
    <cellStyle name="好_2006年22湖南" xfId="1809"/>
    <cellStyle name="好_2006年22湖南_2014省级收入12.2（更新后）" xfId="1810"/>
    <cellStyle name="好_2006年22湖南_2014省级收入及财力12.12（更新后）" xfId="1811"/>
    <cellStyle name="好_2006年22湖南_财力性转移支付2010年预算参考数" xfId="1812"/>
    <cellStyle name="好_2006年22湖南_省级财力12.12" xfId="1813"/>
    <cellStyle name="好_2006年27重庆" xfId="1814"/>
    <cellStyle name="好_2006年27重庆_2014省级收入12.2（更新后）" xfId="1815"/>
    <cellStyle name="好_2006年27重庆_2014省级收入及财力12.12（更新后）" xfId="1816"/>
    <cellStyle name="好_2006年27重庆_财力性转移支付2010年预算参考数" xfId="1817"/>
    <cellStyle name="好_2006年27重庆_省级财力12.12" xfId="1818"/>
    <cellStyle name="好_2006年28四川" xfId="1819"/>
    <cellStyle name="好_2006年28四川_2014省级收入12.2（更新后）" xfId="1820"/>
    <cellStyle name="好_2006年28四川_2014省级收入及财力12.12（更新后）" xfId="1821"/>
    <cellStyle name="好_2006年28四川_财力性转移支付2010年预算参考数" xfId="1822"/>
    <cellStyle name="好_2006年28四川_省级财力12.12" xfId="1823"/>
    <cellStyle name="好_2006年30云南" xfId="1824"/>
    <cellStyle name="好_2006年33甘肃" xfId="1825"/>
    <cellStyle name="好_2006年34青海" xfId="1826"/>
    <cellStyle name="好_2006年34青海_2014省级收入12.2（更新后）" xfId="1827"/>
    <cellStyle name="好_2006年34青海_2014省级收入及财力12.12（更新后）" xfId="1828"/>
    <cellStyle name="好_2006年34青海_财力性转移支付2010年预算参考数" xfId="1829"/>
    <cellStyle name="好_2006年34青海_省级财力12.12" xfId="1830"/>
    <cellStyle name="好_2006年全省财力计算表（中央、决算）" xfId="1831"/>
    <cellStyle name="好_2006年水利统计指标统计表" xfId="1832"/>
    <cellStyle name="好_2006年水利统计指标统计表_2014省级收入12.2（更新后）" xfId="1833"/>
    <cellStyle name="好_2006年水利统计指标统计表_2014省级收入及财力12.12（更新后）" xfId="1834"/>
    <cellStyle name="好_2006年水利统计指标统计表_财力性转移支付2010年预算参考数" xfId="1835"/>
    <cellStyle name="好_2006年水利统计指标统计表_省级财力12.12" xfId="1836"/>
    <cellStyle name="好_2007结算与财力(6.2)" xfId="1837"/>
    <cellStyle name="好_2007结算与财力(6.2)_基金汇总" xfId="1838"/>
    <cellStyle name="好_2007结算与财力(6.2)_收入汇总" xfId="1839"/>
    <cellStyle name="好_2007结算与财力(6.2)_支出汇总" xfId="1840"/>
    <cellStyle name="好_2007年结算已定项目对账单" xfId="1841"/>
    <cellStyle name="好_2007年结算已定项目对账单 2" xfId="1842"/>
    <cellStyle name="好_2007年结算已定项目对账单_2013省级预算附表" xfId="1843"/>
    <cellStyle name="好_2007年结算已定项目对账单_2014省级收入12.2（更新后）" xfId="1844"/>
    <cellStyle name="好_2007年结算已定项目对账单_2014省级收入及财力12.12（更新后）" xfId="1845"/>
    <cellStyle name="好_2007年结算已定项目对账单_2017年预算草案（债务）" xfId="1846"/>
    <cellStyle name="好_2007年结算已定项目对账单_附表1-6" xfId="1847"/>
    <cellStyle name="好_2007年结算已定项目对账单_基金汇总" xfId="1848"/>
    <cellStyle name="好_2007年结算已定项目对账单_省级财力12.12" xfId="1849"/>
    <cellStyle name="好_2007年结算已定项目对账单_收入汇总" xfId="1850"/>
    <cellStyle name="好_2007年结算已定项目对账单_支出汇总" xfId="1851"/>
    <cellStyle name="好_2007年收支情况及2008年收支预计表(汇总表)" xfId="1852"/>
    <cellStyle name="好_2007年收支情况及2008年收支预计表(汇总表)_2014省级收入12.2（更新后）" xfId="1853"/>
    <cellStyle name="好_2007年收支情况及2008年收支预计表(汇总表)_2014省级收入及财力12.12（更新后）" xfId="1854"/>
    <cellStyle name="好_2007年收支情况及2008年收支预计表(汇总表)_财力性转移支付2010年预算参考数" xfId="1855"/>
    <cellStyle name="好_2007年收支情况及2008年收支预计表(汇总表)_省级财力12.12" xfId="1856"/>
    <cellStyle name="好_2007年一般预算支出剔除" xfId="1857"/>
    <cellStyle name="好_2007年一般预算支出剔除_2014省级收入12.2（更新后）" xfId="1858"/>
    <cellStyle name="好_2007年一般预算支出剔除_2014省级收入及财力12.12（更新后）" xfId="1859"/>
    <cellStyle name="好_2007年一般预算支出剔除_财力性转移支付2010年预算参考数" xfId="1860"/>
    <cellStyle name="好_2007年一般预算支出剔除_省级财力12.12" xfId="1861"/>
    <cellStyle name="好_2007年中央财政与河南省财政年终决算结算单" xfId="1862"/>
    <cellStyle name="好_2007年中央财政与河南省财政年终决算结算单 2" xfId="1863"/>
    <cellStyle name="好_2007年中央财政与河南省财政年终决算结算单_2013省级预算附表" xfId="1864"/>
    <cellStyle name="好_2007年中央财政与河南省财政年终决算结算单_2014省级收入12.2（更新后）" xfId="1865"/>
    <cellStyle name="好_2007年中央财政与河南省财政年终决算结算单_2014省级收入及财力12.12（更新后）" xfId="1866"/>
    <cellStyle name="好_2007年中央财政与河南省财政年终决算结算单_2017年预算草案（债务）" xfId="1867"/>
    <cellStyle name="好_2007年中央财政与河南省财政年终决算结算单_附表1-6" xfId="1868"/>
    <cellStyle name="好_2007年中央财政与河南省财政年终决算结算单_基金汇总" xfId="1869"/>
    <cellStyle name="好_2007年中央财政与河南省财政年终决算结算单_省级财力12.12" xfId="1870"/>
    <cellStyle name="好_2007年中央财政与河南省财政年终决算结算单_收入汇总" xfId="1871"/>
    <cellStyle name="好_2007年中央财政与河南省财政年终决算结算单_支出汇总" xfId="1872"/>
    <cellStyle name="好_2007一般预算支出口径剔除表" xfId="1873"/>
    <cellStyle name="好_2007一般预算支出口径剔除表_2014省级收入12.2（更新后）" xfId="1874"/>
    <cellStyle name="好_2007一般预算支出口径剔除表_2014省级收入及财力12.12（更新后）" xfId="1875"/>
    <cellStyle name="好_2007一般预算支出口径剔除表_财力性转移支付2010年预算参考数" xfId="1876"/>
    <cellStyle name="好_2007一般预算支出口径剔除表_省级财力12.12" xfId="1877"/>
    <cellStyle name="好_2008计算资料（8月11日终稿）" xfId="1878"/>
    <cellStyle name="好_2008计算资料（8月5）" xfId="1879"/>
    <cellStyle name="好_2008结算与财力(最终)" xfId="1880"/>
    <cellStyle name="好_2008经常性收入" xfId="1881"/>
    <cellStyle name="好_2008年财政收支预算草案(1.4)" xfId="1882"/>
    <cellStyle name="好_2008年财政收支预算草案(1.4) 2" xfId="1883"/>
    <cellStyle name="好_2008年财政收支预算草案(1.4)_2017年预算草案（债务）" xfId="1884"/>
    <cellStyle name="好_2008年财政收支预算草案(1.4)_基金汇总" xfId="1885"/>
    <cellStyle name="好_2008年财政收支预算草案(1.4)_收入汇总" xfId="1886"/>
    <cellStyle name="好_2008年财政收支预算草案(1.4)_支出汇总" xfId="1887"/>
    <cellStyle name="好_2008年全省汇总收支计算表" xfId="1888"/>
    <cellStyle name="好_2008年全省汇总收支计算表_2014省级收入12.2（更新后）" xfId="1889"/>
    <cellStyle name="好_2008年全省汇总收支计算表_2014省级收入及财力12.12（更新后）" xfId="1890"/>
    <cellStyle name="好_2008年全省汇总收支计算表_财力性转移支付2010年预算参考数" xfId="1891"/>
    <cellStyle name="好_2008年全省汇总收支计算表_省级财力12.12" xfId="1892"/>
    <cellStyle name="好_2008年全省人员信息" xfId="1893"/>
    <cellStyle name="好_2008年一般预算支出预计" xfId="1894"/>
    <cellStyle name="好_2008年预计支出与2007年对比" xfId="1895"/>
    <cellStyle name="好_2008年支出核定" xfId="1896"/>
    <cellStyle name="好_2008年支出调整" xfId="1897"/>
    <cellStyle name="好_2008年支出调整_2014省级收入12.2（更新后）" xfId="1898"/>
    <cellStyle name="好_2008年支出调整_2014省级收入及财力12.12（更新后）" xfId="1899"/>
    <cellStyle name="好_2008年支出调整_财力性转移支付2010年预算参考数" xfId="1900"/>
    <cellStyle name="好_2008年支出调整_省级财力12.12" xfId="1901"/>
    <cellStyle name="好_2009年财力测算情况11.19" xfId="1902"/>
    <cellStyle name="好_2009年财力测算情况11.19_基金汇总" xfId="1903"/>
    <cellStyle name="好_2009年财力测算情况11.19_收入汇总" xfId="1904"/>
    <cellStyle name="好_2009年财力测算情况11.19_支出汇总" xfId="1905"/>
    <cellStyle name="好_2009年结算（最终）" xfId="1906"/>
    <cellStyle name="好_2009年结算（最终）_基金汇总" xfId="1907"/>
    <cellStyle name="好_2009年结算（最终）_收入汇总" xfId="1908"/>
    <cellStyle name="好_2009年结算（最终）_支出汇总" xfId="1909"/>
    <cellStyle name="好_2009年省对市县转移支付测算表(9.27)" xfId="1910"/>
    <cellStyle name="好_2009年省对市县转移支付测算表(9.27)_2014省级收入12.2（更新后）" xfId="1911"/>
    <cellStyle name="好_2009年省对市县转移支付测算表(9.27)_2014省级收入及财力12.12（更新后）" xfId="1912"/>
    <cellStyle name="好_2009年省对市县转移支付测算表(9.27)_省级财力12.12" xfId="1913"/>
    <cellStyle name="好_2009年省与市县结算（最终）" xfId="1914"/>
    <cellStyle name="好_2009全省决算表（批复后）" xfId="1915"/>
    <cellStyle name="好_2010.10.30" xfId="1916"/>
    <cellStyle name="好_2010年全省供养人员" xfId="1917"/>
    <cellStyle name="好_2010年收入预测表（20091218)）" xfId="1918"/>
    <cellStyle name="好_2010年收入预测表（20091218)）_基金汇总" xfId="1919"/>
    <cellStyle name="好_2010年收入预测表（20091218)）_收入汇总" xfId="1920"/>
    <cellStyle name="好_2010年收入预测表（20091218)）_支出汇总" xfId="1921"/>
    <cellStyle name="好_2010年收入预测表（20091219)）" xfId="1922"/>
    <cellStyle name="好_2010年收入预测表（20091219)）_基金汇总" xfId="1923"/>
    <cellStyle name="好_2010年收入预测表（20091219)）_收入汇总" xfId="1924"/>
    <cellStyle name="好_2010年收入预测表（20091219)）_支出汇总" xfId="1925"/>
    <cellStyle name="好_2010年收入预测表（20091230)）" xfId="1926"/>
    <cellStyle name="好_2010年收入预测表（20091230)）_基金汇总" xfId="1927"/>
    <cellStyle name="好_2010年收入预测表（20091230)）_收入汇总" xfId="1928"/>
    <cellStyle name="好_2010年收入预测表（20091230)）_支出汇总" xfId="1929"/>
    <cellStyle name="好_2010省对市县转移支付测算表(10-21）" xfId="1930"/>
    <cellStyle name="好_2010省对市县转移支付测算表(10-21）_2014省级收入12.2（更新后）" xfId="1931"/>
    <cellStyle name="好_2010省对市县转移支付测算表(10-21）_2014省级收入及财力12.12（更新后）" xfId="1932"/>
    <cellStyle name="好_2010省对市县转移支付测算表(10-21）_省级财力12.12" xfId="1933"/>
    <cellStyle name="好_2010省级行政性收费专项收入批复" xfId="1934"/>
    <cellStyle name="好_2010省级行政性收费专项收入批复_基金汇总" xfId="1935"/>
    <cellStyle name="好_2010省级行政性收费专项收入批复_收入汇总" xfId="1936"/>
    <cellStyle name="好_2010省级行政性收费专项收入批复_支出汇总" xfId="1937"/>
    <cellStyle name="好_20111127汇报附表（8张）" xfId="1938"/>
    <cellStyle name="好_20111127汇报附表（8张）_基金汇总" xfId="1939"/>
    <cellStyle name="好_20111127汇报附表（8张）_收入汇总" xfId="1940"/>
    <cellStyle name="好_20111127汇报附表（8张）_支出汇总" xfId="1941"/>
    <cellStyle name="好_2011年全省及省级预计12-31" xfId="1942"/>
    <cellStyle name="好_2011年全省及省级预计2011-12-12" xfId="1943"/>
    <cellStyle name="好_2011年全省及省级预计2011-12-12_基金汇总" xfId="1944"/>
    <cellStyle name="好_2011年全省及省级预计2011-12-12_收入汇总" xfId="1945"/>
    <cellStyle name="好_2011年全省及省级预计2011-12-12_支出汇总" xfId="1946"/>
    <cellStyle name="好_2011年预算表格2010.12.9" xfId="1947"/>
    <cellStyle name="好_2011年预算表格2010.12.9 2" xfId="1948"/>
    <cellStyle name="好_2011年预算表格2010.12.9_2013省级预算附表" xfId="1949"/>
    <cellStyle name="好_2011年预算表格2010.12.9_2014省级收入12.2（更新后）" xfId="1950"/>
    <cellStyle name="好_2011年预算表格2010.12.9_2014省级收入及财力12.12（更新后）" xfId="1951"/>
    <cellStyle name="好_2011年预算表格2010.12.9_2017年预算草案（债务）" xfId="1952"/>
    <cellStyle name="好_2011年预算表格2010.12.9_附表1-6" xfId="1953"/>
    <cellStyle name="好_2011年预算表格2010.12.9_基金汇总" xfId="1954"/>
    <cellStyle name="好_2011年预算表格2010.12.9_省级财力12.12" xfId="1955"/>
    <cellStyle name="好_2011年预算表格2010.12.9_收入汇总" xfId="1956"/>
    <cellStyle name="好_2011年预算表格2010.12.9_支出汇总" xfId="1957"/>
    <cellStyle name="好_2011年预算大表11-26" xfId="1958"/>
    <cellStyle name="好_2011年预算大表11-26 2" xfId="1959"/>
    <cellStyle name="好_2011年预算大表11-26_2017年预算草案（债务）" xfId="1960"/>
    <cellStyle name="好_2011年预算大表11-26_基金汇总" xfId="1961"/>
    <cellStyle name="好_2011年预算大表11-26_收入汇总" xfId="1962"/>
    <cellStyle name="好_2011年预算大表11-26_支出汇总" xfId="1963"/>
    <cellStyle name="好_2012-2013年经常性收入预测（1.1新口径）" xfId="1964"/>
    <cellStyle name="好_2012年国有资本经营预算收支总表" xfId="1965"/>
    <cellStyle name="好_2012年结算与财力5.3" xfId="1966"/>
    <cellStyle name="好_2012年结余使用" xfId="1967"/>
    <cellStyle name="好_2012年省级平衡表" xfId="1968"/>
    <cellStyle name="好_2012年省级平衡简表（用）" xfId="1969"/>
    <cellStyle name="好_2012年省级一般预算收入计划" xfId="1970"/>
    <cellStyle name="好_2013省级预算附表" xfId="1971"/>
    <cellStyle name="好_20160105省级2016年预算情况表（最新）" xfId="1972"/>
    <cellStyle name="好_20160105省级2016年预算情况表（最新） 2" xfId="1973"/>
    <cellStyle name="好_20160105省级2016年预算情况表（最新）_2017年预算草案（债务）" xfId="1974"/>
    <cellStyle name="好_20160105省级2016年预算情况表（最新）_基金汇总" xfId="1975"/>
    <cellStyle name="好_20160105省级2016年预算情况表（最新）_收入汇总" xfId="1976"/>
    <cellStyle name="好_20160105省级2016年预算情况表（最新）_支出汇总" xfId="1977"/>
    <cellStyle name="好_20161017---核定基数定表" xfId="1978"/>
    <cellStyle name="好_2016-2017全省国资预算" xfId="1979"/>
    <cellStyle name="好_2016年财政专项清理表" xfId="1980"/>
    <cellStyle name="好_2016年财政总决算生成表全套0417 -平衡表" xfId="1981"/>
    <cellStyle name="好_2016年结算与财力5.17" xfId="1982"/>
    <cellStyle name="好_2016年预算表格（公式）" xfId="1983"/>
    <cellStyle name="好_2016年中原银行税收基数短收市县负担情况表" xfId="1984"/>
    <cellStyle name="好_2016省级收入1.3" xfId="1985"/>
    <cellStyle name="好_20170103省级2017年预算情况表" xfId="1986"/>
    <cellStyle name="好_20171126--2018年省级收入预算（打印）" xfId="1987"/>
    <cellStyle name="好_2017年预算草案（债务）" xfId="1988"/>
    <cellStyle name="好_20河南" xfId="1989"/>
    <cellStyle name="好_20河南(财政部2010年县级基本财力测算数据)" xfId="1990"/>
    <cellStyle name="好_20河南(财政部2010年县级基本财力测算数据)_2014省级收入12.2（更新后）" xfId="1991"/>
    <cellStyle name="好_20河南(财政部2010年县级基本财力测算数据)_2014省级收入及财力12.12（更新后）" xfId="1992"/>
    <cellStyle name="好_20河南(财政部2010年县级基本财力测算数据)_省级财力12.12" xfId="1993"/>
    <cellStyle name="好_20河南_2014省级收入12.2（更新后）" xfId="1994"/>
    <cellStyle name="好_20河南_2014省级收入及财力12.12（更新后）" xfId="1995"/>
    <cellStyle name="好_20河南_财力性转移支付2010年预算参考数" xfId="1996"/>
    <cellStyle name="好_20河南_省级财力12.12" xfId="1997"/>
    <cellStyle name="好_20河南省" xfId="1998"/>
    <cellStyle name="好_21.2017年全省基金收入" xfId="1999"/>
    <cellStyle name="好_22.2017年全省基金支出" xfId="2000"/>
    <cellStyle name="好_22湖南" xfId="2001"/>
    <cellStyle name="好_22湖南_2014省级收入12.2（更新后）" xfId="2002"/>
    <cellStyle name="好_22湖南_2014省级收入及财力12.12（更新后）" xfId="2003"/>
    <cellStyle name="好_22湖南_财力性转移支付2010年预算参考数" xfId="2004"/>
    <cellStyle name="好_22湖南_省级财力12.12" xfId="2005"/>
    <cellStyle name="好_27重庆" xfId="2006"/>
    <cellStyle name="好_27重庆_2014省级收入12.2（更新后）" xfId="2007"/>
    <cellStyle name="好_27重庆_2014省级收入及财力12.12（更新后）" xfId="2008"/>
    <cellStyle name="好_27重庆_财力性转移支付2010年预算参考数" xfId="2009"/>
    <cellStyle name="好_27重庆_省级财力12.12" xfId="2010"/>
    <cellStyle name="好_28四川" xfId="2011"/>
    <cellStyle name="好_28四川_2014省级收入12.2（更新后）" xfId="2012"/>
    <cellStyle name="好_28四川_2014省级收入及财力12.12（更新后）" xfId="2013"/>
    <cellStyle name="好_28四川_财力性转移支付2010年预算参考数" xfId="2014"/>
    <cellStyle name="好_28四川_省级财力12.12" xfId="2015"/>
    <cellStyle name="好_3.2017全省支出" xfId="2016"/>
    <cellStyle name="好_30云南" xfId="2017"/>
    <cellStyle name="好_30云南_1" xfId="2018"/>
    <cellStyle name="好_30云南_1_2014省级收入12.2（更新后）" xfId="2019"/>
    <cellStyle name="好_30云南_1_2014省级收入及财力12.12（更新后）" xfId="2020"/>
    <cellStyle name="好_30云南_1_财力性转移支付2010年预算参考数" xfId="2021"/>
    <cellStyle name="好_30云南_1_省级财力12.12" xfId="2022"/>
    <cellStyle name="好_33甘肃" xfId="2023"/>
    <cellStyle name="好_34青海" xfId="2024"/>
    <cellStyle name="好_34青海_1" xfId="2025"/>
    <cellStyle name="好_34青海_1_2014省级收入12.2（更新后）" xfId="2026"/>
    <cellStyle name="好_34青海_1_2014省级收入及财力12.12（更新后）" xfId="2027"/>
    <cellStyle name="好_34青海_1_财力性转移支付2010年预算参考数" xfId="2028"/>
    <cellStyle name="好_34青海_1_省级财力12.12" xfId="2029"/>
    <cellStyle name="好_34青海_2014省级收入12.2（更新后）" xfId="2030"/>
    <cellStyle name="好_34青海_2014省级收入及财力12.12（更新后）" xfId="2031"/>
    <cellStyle name="好_34青海_财力性转移支付2010年预算参考数" xfId="2032"/>
    <cellStyle name="好_34青海_省级财力12.12" xfId="2033"/>
    <cellStyle name="好_410927000_台前县" xfId="2034"/>
    <cellStyle name="好_410927000_台前县_2014省级收入12.2（更新后）" xfId="2035"/>
    <cellStyle name="好_410927000_台前县_2014省级收入及财力12.12（更新后）" xfId="2036"/>
    <cellStyle name="好_410927000_台前县_省级财力12.12" xfId="2037"/>
    <cellStyle name="好_5.2017省本级收入" xfId="2038"/>
    <cellStyle name="好_530623_2006年县级财政报表附表" xfId="2039"/>
    <cellStyle name="好_530629_2006年县级财政报表附表" xfId="2040"/>
    <cellStyle name="好_5334_2006年迪庆县级财政报表附表" xfId="2041"/>
    <cellStyle name="好_6.2017省本级支出" xfId="2042"/>
    <cellStyle name="好_Book1" xfId="2043"/>
    <cellStyle name="好_Book1_2012-2013年经常性收入预测（1.1新口径）" xfId="2044"/>
    <cellStyle name="好_Book1_2012年省级平衡简表（用）" xfId="2045"/>
    <cellStyle name="好_Book1_2013省级预算附表" xfId="2046"/>
    <cellStyle name="好_Book1_2016年结算与财力5.17" xfId="2047"/>
    <cellStyle name="好_Book1_5.2017省本级收入" xfId="2048"/>
    <cellStyle name="好_Book1_财力性转移支付2010年预算参考数" xfId="2049"/>
    <cellStyle name="好_Book1_附表1-6" xfId="2050"/>
    <cellStyle name="好_Book1_基金汇总" xfId="2051"/>
    <cellStyle name="好_Book1_收入汇总" xfId="2052"/>
    <cellStyle name="好_Book1_支出汇总" xfId="2053"/>
    <cellStyle name="好_Book2" xfId="2054"/>
    <cellStyle name="好_Book2_2014省级收入12.2（更新后）" xfId="2055"/>
    <cellStyle name="好_Book2_2014省级收入及财力12.12（更新后）" xfId="2056"/>
    <cellStyle name="好_Book2_财力性转移支付2010年预算参考数" xfId="2057"/>
    <cellStyle name="好_Book2_省级财力12.12" xfId="2058"/>
    <cellStyle name="好_gdp" xfId="2059"/>
    <cellStyle name="好_M01-2(州市补助收入)" xfId="2060"/>
    <cellStyle name="好_material report in Jul" xfId="2061"/>
    <cellStyle name="好_material report in Jun" xfId="2062"/>
    <cellStyle name="好_material report in May" xfId="2063"/>
    <cellStyle name="好_Material reprot In Apr (2)" xfId="2064"/>
    <cellStyle name="好_Material reprot In Dec" xfId="2065"/>
    <cellStyle name="好_Material reprot In Dec (3)" xfId="2066"/>
    <cellStyle name="好_Material reprot In Feb (2)" xfId="2067"/>
    <cellStyle name="好_Material reprot In Mar" xfId="2068"/>
    <cellStyle name="好_Sheet1" xfId="2069"/>
    <cellStyle name="好_Sheet1_1" xfId="2070"/>
    <cellStyle name="好_Sheet1_2" xfId="2071"/>
    <cellStyle name="好_Sheet1_2014省级收入12.2（更新后）" xfId="2072"/>
    <cellStyle name="好_Sheet1_2014省级收入及财力12.12（更新后）" xfId="2073"/>
    <cellStyle name="好_Sheet1_Sheet2" xfId="2074"/>
    <cellStyle name="好_Sheet1_全省基金收支" xfId="2075"/>
    <cellStyle name="好_Sheet1_省级财力12.12" xfId="2076"/>
    <cellStyle name="好_Sheet1_省级收入" xfId="2077"/>
    <cellStyle name="好_Sheet1_省级支出" xfId="2078"/>
    <cellStyle name="好_Sheet2" xfId="2079"/>
    <cellStyle name="好_Sheet2_1" xfId="2080"/>
    <cellStyle name="好_Xl0000068" xfId="2081"/>
    <cellStyle name="好_Xl0000068 2" xfId="2082"/>
    <cellStyle name="好_Xl0000068_2017年预算草案（债务）" xfId="2083"/>
    <cellStyle name="好_Xl0000068_基金汇总" xfId="2084"/>
    <cellStyle name="好_Xl0000068_收入汇总" xfId="2085"/>
    <cellStyle name="好_Xl0000068_支出汇总" xfId="2086"/>
    <cellStyle name="好_Xl0000071" xfId="2087"/>
    <cellStyle name="好_Xl0000071 2" xfId="2088"/>
    <cellStyle name="好_Xl0000071_2017年预算草案（债务）" xfId="2089"/>
    <cellStyle name="好_Xl0000071_基金汇总" xfId="2090"/>
    <cellStyle name="好_Xl0000071_收入汇总" xfId="2091"/>
    <cellStyle name="好_Xl0000071_支出汇总" xfId="2092"/>
    <cellStyle name="好_Xl0000302" xfId="2093"/>
    <cellStyle name="好_Xl0000335" xfId="2094"/>
    <cellStyle name="好_Xl0000336" xfId="2095"/>
    <cellStyle name="好_安徽 缺口县区测算(地方填报)1" xfId="2096"/>
    <cellStyle name="好_安徽 缺口县区测算(地方填报)1_2014省级收入12.2（更新后）" xfId="2097"/>
    <cellStyle name="好_安徽 缺口县区测算(地方填报)1_2014省级收入及财力12.12（更新后）" xfId="2098"/>
    <cellStyle name="好_安徽 缺口县区测算(地方填报)1_财力性转移支付2010年预算参考数" xfId="2099"/>
    <cellStyle name="好_安徽 缺口县区测算(地方填报)1_省级财力12.12" xfId="2100"/>
    <cellStyle name="好_表一" xfId="2101"/>
    <cellStyle name="好_表一_2014省级收入12.2（更新后）" xfId="2102"/>
    <cellStyle name="好_表一_2014省级收入及财力12.12（更新后）" xfId="2103"/>
    <cellStyle name="好_表一_省级财力12.12" xfId="2104"/>
    <cellStyle name="好_不含人员经费系数" xfId="2105"/>
    <cellStyle name="好_不含人员经费系数_2014省级收入12.2（更新后）" xfId="2106"/>
    <cellStyle name="好_不含人员经费系数_2014省级收入及财力12.12（更新后）" xfId="2107"/>
    <cellStyle name="好_不含人员经费系数_财力性转移支付2010年预算参考数" xfId="2108"/>
    <cellStyle name="好_不含人员经费系数_省级财力12.12" xfId="2109"/>
    <cellStyle name="好_财力（李处长）" xfId="2110"/>
    <cellStyle name="好_财力（李处长）_2014省级收入12.2（更新后）" xfId="2111"/>
    <cellStyle name="好_财力（李处长）_2014省级收入及财力12.12（更新后）" xfId="2112"/>
    <cellStyle name="好_财力（李处长）_省级财力12.12" xfId="2113"/>
    <cellStyle name="好_财力差异计算表(不含非农业区)" xfId="2114"/>
    <cellStyle name="好_财力差异计算表(不含非农业区)_2014省级收入12.2（更新后）" xfId="2115"/>
    <cellStyle name="好_财力差异计算表(不含非农业区)_2014省级收入及财力12.12（更新后）" xfId="2116"/>
    <cellStyle name="好_财力差异计算表(不含非农业区)_省级财力12.12" xfId="2117"/>
    <cellStyle name="好_财政供养人员" xfId="2118"/>
    <cellStyle name="好_财政供养人员_2014省级收入12.2（更新后）" xfId="2119"/>
    <cellStyle name="好_财政供养人员_2014省级收入及财力12.12（更新后）" xfId="2120"/>
    <cellStyle name="好_财政供养人员_财力性转移支付2010年预算参考数" xfId="2121"/>
    <cellStyle name="好_财政供养人员_省级财力12.12" xfId="2122"/>
    <cellStyle name="好_财政厅编制用表（2011年报省人大）" xfId="2123"/>
    <cellStyle name="好_财政厅编制用表（2011年报省人大） 2" xfId="2124"/>
    <cellStyle name="好_财政厅编制用表（2011年报省人大）_2013省级预算附表" xfId="2125"/>
    <cellStyle name="好_财政厅编制用表（2011年报省人大）_2014省级收入12.2（更新后）" xfId="2126"/>
    <cellStyle name="好_财政厅编制用表（2011年报省人大）_2014省级收入及财力12.12（更新后）" xfId="2127"/>
    <cellStyle name="好_财政厅编制用表（2011年报省人大）_2017年预算草案（债务）" xfId="2128"/>
    <cellStyle name="好_财政厅编制用表（2011年报省人大）_附表1-6" xfId="2129"/>
    <cellStyle name="好_财政厅编制用表（2011年报省人大）_基金汇总" xfId="2130"/>
    <cellStyle name="好_财政厅编制用表（2011年报省人大）_省级财力12.12" xfId="2131"/>
    <cellStyle name="好_财政厅编制用表（2011年报省人大）_收入汇总" xfId="2132"/>
    <cellStyle name="好_财政厅编制用表（2011年报省人大）_支出汇总" xfId="2133"/>
    <cellStyle name="好_测算结果" xfId="2134"/>
    <cellStyle name="好_测算结果_2014省级收入12.2（更新后）" xfId="2135"/>
    <cellStyle name="好_测算结果_2014省级收入及财力12.12（更新后）" xfId="2136"/>
    <cellStyle name="好_测算结果_财力性转移支付2010年预算参考数" xfId="2137"/>
    <cellStyle name="好_测算结果_省级财力12.12" xfId="2138"/>
    <cellStyle name="好_测算结果汇总" xfId="2139"/>
    <cellStyle name="好_测算结果汇总_2014省级收入12.2（更新后）" xfId="2140"/>
    <cellStyle name="好_测算结果汇总_2014省级收入及财力12.12（更新后）" xfId="2141"/>
    <cellStyle name="好_测算结果汇总_财力性转移支付2010年预算参考数" xfId="2142"/>
    <cellStyle name="好_测算结果汇总_省级财力12.12" xfId="2143"/>
    <cellStyle name="好_测算总表" xfId="2144"/>
    <cellStyle name="好_测算总表_2014省级收入12.2（更新后）" xfId="2145"/>
    <cellStyle name="好_测算总表_2014省级收入及财力12.12（更新后）" xfId="2146"/>
    <cellStyle name="好_测算总表_省级财力12.12" xfId="2147"/>
    <cellStyle name="好_成本差异系数" xfId="2148"/>
    <cellStyle name="好_成本差异系数（含人口规模）" xfId="2149"/>
    <cellStyle name="好_成本差异系数（含人口规模）_2014省级收入12.2（更新后）" xfId="2150"/>
    <cellStyle name="好_成本差异系数（含人口规模）_2014省级收入及财力12.12（更新后）" xfId="2151"/>
    <cellStyle name="好_成本差异系数（含人口规模）_财力性转移支付2010年预算参考数" xfId="2152"/>
    <cellStyle name="好_成本差异系数（含人口规模）_省级财力12.12" xfId="2153"/>
    <cellStyle name="好_成本差异系数_2014省级收入12.2（更新后）" xfId="2154"/>
    <cellStyle name="好_成本差异系数_2014省级收入及财力12.12（更新后）" xfId="2155"/>
    <cellStyle name="好_成本差异系数_财力性转移支付2010年预算参考数" xfId="2156"/>
    <cellStyle name="好_成本差异系数_省级财力12.12" xfId="2157"/>
    <cellStyle name="好_城建部门" xfId="2158"/>
    <cellStyle name="好_第五部分(才淼、饶永宏）" xfId="2159"/>
    <cellStyle name="好_第一部分：综合全" xfId="2160"/>
    <cellStyle name="好_电力公司增值税划转" xfId="2161"/>
    <cellStyle name="好_电力公司增值税划转_2014省级收入12.2（更新后）" xfId="2162"/>
    <cellStyle name="好_电力公司增值税划转_2014省级收入及财力12.12（更新后）" xfId="2163"/>
    <cellStyle name="好_电力公司增值税划转_省级财力12.12" xfId="2164"/>
    <cellStyle name="好_方案二" xfId="2165"/>
    <cellStyle name="好_分析缺口率" xfId="2166"/>
    <cellStyle name="好_分析缺口率_2014省级收入12.2（更新后）" xfId="2167"/>
    <cellStyle name="好_分析缺口率_2014省级收入及财力12.12（更新后）" xfId="2168"/>
    <cellStyle name="好_分析缺口率_财力性转移支付2010年预算参考数" xfId="2169"/>
    <cellStyle name="好_分析缺口率_省级财力12.12" xfId="2170"/>
    <cellStyle name="好_分县成本差异系数" xfId="2171"/>
    <cellStyle name="好_分县成本差异系数_2014省级收入12.2（更新后）" xfId="2172"/>
    <cellStyle name="好_分县成本差异系数_2014省级收入及财力12.12（更新后）" xfId="2173"/>
    <cellStyle name="好_分县成本差异系数_不含人员经费系数" xfId="2174"/>
    <cellStyle name="好_分县成本差异系数_不含人员经费系数_2014省级收入12.2（更新后）" xfId="2175"/>
    <cellStyle name="好_分县成本差异系数_不含人员经费系数_2014省级收入及财力12.12（更新后）" xfId="2176"/>
    <cellStyle name="好_分县成本差异系数_不含人员经费系数_财力性转移支付2010年预算参考数" xfId="2177"/>
    <cellStyle name="好_分县成本差异系数_不含人员经费系数_省级财力12.12" xfId="2178"/>
    <cellStyle name="好_分县成本差异系数_财力性转移支付2010年预算参考数" xfId="2179"/>
    <cellStyle name="好_分县成本差异系数_民生政策最低支出需求" xfId="2180"/>
    <cellStyle name="好_分县成本差异系数_民生政策最低支出需求_2014省级收入12.2（更新后）" xfId="2181"/>
    <cellStyle name="好_分县成本差异系数_民生政策最低支出需求_2014省级收入及财力12.12（更新后）" xfId="2182"/>
    <cellStyle name="好_分县成本差异系数_民生政策最低支出需求_财力性转移支付2010年预算参考数" xfId="2183"/>
    <cellStyle name="好_分县成本差异系数_民生政策最低支出需求_省级财力12.12" xfId="2184"/>
    <cellStyle name="好_分县成本差异系数_省级财力12.12" xfId="2185"/>
    <cellStyle name="好_附表" xfId="2186"/>
    <cellStyle name="好_附表_2014省级收入12.2（更新后）" xfId="2187"/>
    <cellStyle name="好_附表_2014省级收入及财力12.12（更新后）" xfId="2188"/>
    <cellStyle name="好_附表_财力性转移支付2010年预算参考数" xfId="2189"/>
    <cellStyle name="好_附表_省级财力12.12" xfId="2190"/>
    <cellStyle name="好_附表1-6" xfId="2191"/>
    <cellStyle name="好_复件 2012年地方财政公共预算分级平衡情况表" xfId="2192"/>
    <cellStyle name="好_复件 2012年地方财政公共预算分级平衡情况表（5" xfId="2193"/>
    <cellStyle name="好_复件 复件 2010年预算表格－2010-03-26-（含表间 公式）" xfId="2194"/>
    <cellStyle name="好_复件 复件 2010年预算表格－2010-03-26-（含表间 公式）_2014省级收入12.2（更新后）" xfId="2195"/>
    <cellStyle name="好_复件 复件 2010年预算表格－2010-03-26-（含表间 公式）_2014省级收入及财力12.12（更新后）" xfId="2196"/>
    <cellStyle name="好_复件 复件 2010年预算表格－2010-03-26-（含表间 公式）_省级财力12.12" xfId="2197"/>
    <cellStyle name="好_国有资本经营预算（2011年报省人大）" xfId="2198"/>
    <cellStyle name="好_国有资本经营预算（2011年报省人大） 2" xfId="2199"/>
    <cellStyle name="好_国有资本经营预算（2011年报省人大）_2013省级预算附表" xfId="2200"/>
    <cellStyle name="好_国有资本经营预算（2011年报省人大）_2014省级收入12.2（更新后）" xfId="2201"/>
    <cellStyle name="好_国有资本经营预算（2011年报省人大）_2014省级收入及财力12.12（更新后）" xfId="2202"/>
    <cellStyle name="好_国有资本经营预算（2011年报省人大）_2017年预算草案（债务）" xfId="2203"/>
    <cellStyle name="好_国有资本经营预算（2011年报省人大）_附表1-6" xfId="2204"/>
    <cellStyle name="好_国有资本经营预算（2011年报省人大）_基金汇总" xfId="2205"/>
    <cellStyle name="好_国有资本经营预算（2011年报省人大）_省级财力12.12" xfId="2206"/>
    <cellStyle name="好_国有资本经营预算（2011年报省人大）_收入汇总" xfId="2207"/>
    <cellStyle name="好_国有资本经营预算（2011年报省人大）_支出汇总" xfId="2208"/>
    <cellStyle name="好_行政(燃修费)" xfId="2209"/>
    <cellStyle name="好_行政(燃修费)_2014省级收入12.2（更新后）" xfId="2210"/>
    <cellStyle name="好_行政(燃修费)_2014省级收入及财力12.12（更新后）" xfId="2211"/>
    <cellStyle name="好_行政(燃修费)_不含人员经费系数" xfId="2212"/>
    <cellStyle name="好_行政(燃修费)_不含人员经费系数_2014省级收入12.2（更新后）" xfId="2213"/>
    <cellStyle name="好_行政(燃修费)_不含人员经费系数_2014省级收入及财力12.12（更新后）" xfId="2214"/>
    <cellStyle name="好_行政(燃修费)_不含人员经费系数_财力性转移支付2010年预算参考数" xfId="2215"/>
    <cellStyle name="好_行政(燃修费)_不含人员经费系数_省级财力12.12" xfId="2216"/>
    <cellStyle name="好_行政(燃修费)_财力性转移支付2010年预算参考数" xfId="2217"/>
    <cellStyle name="好_行政(燃修费)_民生政策最低支出需求" xfId="2218"/>
    <cellStyle name="好_行政(燃修费)_民生政策最低支出需求_2014省级收入12.2（更新后）" xfId="2219"/>
    <cellStyle name="好_行政(燃修费)_民生政策最低支出需求_2014省级收入及财力12.12（更新后）" xfId="2220"/>
    <cellStyle name="好_行政(燃修费)_民生政策最低支出需求_财力性转移支付2010年预算参考数" xfId="2221"/>
    <cellStyle name="好_行政(燃修费)_民生政策最低支出需求_省级财力12.12" xfId="2222"/>
    <cellStyle name="好_行政(燃修费)_省级财力12.12" xfId="2223"/>
    <cellStyle name="好_行政(燃修费)_县市旗测算-新科目（含人口规模效应）" xfId="2224"/>
    <cellStyle name="好_行政(燃修费)_县市旗测算-新科目（含人口规模效应）_2014省级收入12.2（更新后）" xfId="2225"/>
    <cellStyle name="好_行政(燃修费)_县市旗测算-新科目（含人口规模效应）_2014省级收入及财力12.12（更新后）" xfId="2226"/>
    <cellStyle name="好_行政(燃修费)_县市旗测算-新科目（含人口规模效应）_财力性转移支付2010年预算参考数" xfId="2227"/>
    <cellStyle name="好_行政(燃修费)_县市旗测算-新科目（含人口规模效应）_省级财力12.12" xfId="2228"/>
    <cellStyle name="好_行政（人员）" xfId="2229"/>
    <cellStyle name="好_行政（人员）_2014省级收入12.2（更新后）" xfId="2230"/>
    <cellStyle name="好_行政（人员）_2014省级收入及财力12.12（更新后）" xfId="2231"/>
    <cellStyle name="好_行政（人员）_不含人员经费系数" xfId="2232"/>
    <cellStyle name="好_行政（人员）_不含人员经费系数_2014省级收入12.2（更新后）" xfId="2233"/>
    <cellStyle name="好_行政（人员）_不含人员经费系数_2014省级收入及财力12.12（更新后）" xfId="2234"/>
    <cellStyle name="好_行政（人员）_不含人员经费系数_财力性转移支付2010年预算参考数" xfId="2235"/>
    <cellStyle name="好_行政（人员）_不含人员经费系数_省级财力12.12" xfId="2236"/>
    <cellStyle name="好_行政（人员）_财力性转移支付2010年预算参考数" xfId="2237"/>
    <cellStyle name="好_行政（人员）_民生政策最低支出需求" xfId="2238"/>
    <cellStyle name="好_行政（人员）_民生政策最低支出需求_2014省级收入12.2（更新后）" xfId="2239"/>
    <cellStyle name="好_行政（人员）_民生政策最低支出需求_2014省级收入及财力12.12（更新后）" xfId="2240"/>
    <cellStyle name="好_行政（人员）_民生政策最低支出需求_财力性转移支付2010年预算参考数" xfId="2241"/>
    <cellStyle name="好_行政（人员）_民生政策最低支出需求_省级财力12.12" xfId="2242"/>
    <cellStyle name="好_行政（人员）_省级财力12.12" xfId="2243"/>
    <cellStyle name="好_行政（人员）_县市旗测算-新科目（含人口规模效应）" xfId="2244"/>
    <cellStyle name="好_行政（人员）_县市旗测算-新科目（含人口规模效应）_2014省级收入12.2（更新后）" xfId="2245"/>
    <cellStyle name="好_行政（人员）_县市旗测算-新科目（含人口规模效应）_2014省级收入及财力12.12（更新后）" xfId="2246"/>
    <cellStyle name="好_行政（人员）_县市旗测算-新科目（含人口规模效应）_财力性转移支付2010年预算参考数" xfId="2247"/>
    <cellStyle name="好_行政（人员）_县市旗测算-新科目（含人口规模效应）_省级财力12.12" xfId="2248"/>
    <cellStyle name="好_行政公检法测算" xfId="2249"/>
    <cellStyle name="好_行政公检法测算_2014省级收入12.2（更新后）" xfId="2250"/>
    <cellStyle name="好_行政公检法测算_2014省级收入及财力12.12（更新后）" xfId="2251"/>
    <cellStyle name="好_行政公检法测算_不含人员经费系数" xfId="2252"/>
    <cellStyle name="好_行政公检法测算_不含人员经费系数_2014省级收入12.2（更新后）" xfId="2253"/>
    <cellStyle name="好_行政公检法测算_不含人员经费系数_2014省级收入及财力12.12（更新后）" xfId="2254"/>
    <cellStyle name="好_行政公检法测算_不含人员经费系数_财力性转移支付2010年预算参考数" xfId="2255"/>
    <cellStyle name="好_行政公检法测算_不含人员经费系数_省级财力12.12" xfId="2256"/>
    <cellStyle name="好_行政公检法测算_财力性转移支付2010年预算参考数" xfId="2257"/>
    <cellStyle name="好_行政公检法测算_民生政策最低支出需求" xfId="2258"/>
    <cellStyle name="好_行政公检法测算_民生政策最低支出需求_2014省级收入12.2（更新后）" xfId="2259"/>
    <cellStyle name="好_行政公检法测算_民生政策最低支出需求_2014省级收入及财力12.12（更新后）" xfId="2260"/>
    <cellStyle name="好_行政公检法测算_民生政策最低支出需求_财力性转移支付2010年预算参考数" xfId="2261"/>
    <cellStyle name="好_行政公检法测算_民生政策最低支出需求_省级财力12.12" xfId="2262"/>
    <cellStyle name="好_行政公检法测算_省级财力12.12" xfId="2263"/>
    <cellStyle name="好_行政公检法测算_县市旗测算-新科目（含人口规模效应）" xfId="2264"/>
    <cellStyle name="好_行政公检法测算_县市旗测算-新科目（含人口规模效应）_2014省级收入12.2（更新后）" xfId="2265"/>
    <cellStyle name="好_行政公检法测算_县市旗测算-新科目（含人口规模效应）_2014省级收入及财力12.12（更新后）" xfId="2266"/>
    <cellStyle name="好_行政公检法测算_县市旗测算-新科目（含人口规模效应）_财力性转移支付2010年预算参考数" xfId="2267"/>
    <cellStyle name="好_行政公检法测算_县市旗测算-新科目（含人口规模效应）_省级财力12.12" xfId="2268"/>
    <cellStyle name="好_河南 缺口县区测算(地方填报)" xfId="2269"/>
    <cellStyle name="好_河南 缺口县区测算(地方填报)_2014省级收入12.2（更新后）" xfId="2270"/>
    <cellStyle name="好_河南 缺口县区测算(地方填报)_2014省级收入及财力12.12（更新后）" xfId="2271"/>
    <cellStyle name="好_河南 缺口县区测算(地方填报)_财力性转移支付2010年预算参考数" xfId="2272"/>
    <cellStyle name="好_河南 缺口县区测算(地方填报)_省级财力12.12" xfId="2273"/>
    <cellStyle name="好_河南 缺口县区测算(地方填报白)" xfId="2274"/>
    <cellStyle name="好_河南 缺口县区测算(地方填报白)_2014省级收入12.2（更新后）" xfId="2275"/>
    <cellStyle name="好_河南 缺口县区测算(地方填报白)_2014省级收入及财力12.12（更新后）" xfId="2276"/>
    <cellStyle name="好_河南 缺口县区测算(地方填报白)_财力性转移支付2010年预算参考数" xfId="2277"/>
    <cellStyle name="好_河南 缺口县区测算(地方填报白)_省级财力12.12" xfId="2278"/>
    <cellStyle name="好_河南省----2009-05-21（补充数据）" xfId="2279"/>
    <cellStyle name="好_河南省----2009-05-21（补充数据） 2" xfId="2280"/>
    <cellStyle name="好_河南省----2009-05-21（补充数据）_2013省级预算附表" xfId="2281"/>
    <cellStyle name="好_河南省----2009-05-21（补充数据）_2014省级收入12.2（更新后）" xfId="2282"/>
    <cellStyle name="好_河南省----2009-05-21（补充数据）_2014省级收入及财力12.12（更新后）" xfId="2283"/>
    <cellStyle name="好_河南省----2009-05-21（补充数据）_2017年预算草案（债务）" xfId="2284"/>
    <cellStyle name="好_河南省----2009-05-21（补充数据）_附表1-6" xfId="2285"/>
    <cellStyle name="好_河南省----2009-05-21（补充数据）_基金汇总" xfId="2286"/>
    <cellStyle name="好_河南省----2009-05-21（补充数据）_省级财力12.12" xfId="2287"/>
    <cellStyle name="好_河南省----2009-05-21（补充数据）_收入汇总" xfId="2288"/>
    <cellStyle name="好_河南省----2009-05-21（补充数据）_支出汇总" xfId="2289"/>
    <cellStyle name="好_河南省农村义务教育教师绩效工资测算表8-12" xfId="2290"/>
    <cellStyle name="好_河南省农村义务教育教师绩效工资测算表8-12_2014省级收入12.2（更新后）" xfId="2291"/>
    <cellStyle name="好_河南省农村义务教育教师绩效工资测算表8-12_2014省级收入及财力12.12（更新后）" xfId="2292"/>
    <cellStyle name="好_河南省农村义务教育教师绩效工资测算表8-12_省级财力12.12" xfId="2293"/>
    <cellStyle name="好_核定人数对比" xfId="2294"/>
    <cellStyle name="好_核定人数对比_2014省级收入12.2（更新后）" xfId="2295"/>
    <cellStyle name="好_核定人数对比_2014省级收入及财力12.12（更新后）" xfId="2296"/>
    <cellStyle name="好_核定人数对比_财力性转移支付2010年预算参考数" xfId="2297"/>
    <cellStyle name="好_核定人数对比_省级财力12.12" xfId="2298"/>
    <cellStyle name="好_核定人数下发表" xfId="2299"/>
    <cellStyle name="好_核定人数下发表_2014省级收入12.2（更新后）" xfId="2300"/>
    <cellStyle name="好_核定人数下发表_2014省级收入及财力12.12（更新后）" xfId="2301"/>
    <cellStyle name="好_核定人数下发表_财力性转移支付2010年预算参考数" xfId="2302"/>
    <cellStyle name="好_核定人数下发表_省级财力12.12" xfId="2303"/>
    <cellStyle name="好_汇总" xfId="2304"/>
    <cellStyle name="好_汇总_2014省级收入12.2（更新后）" xfId="2305"/>
    <cellStyle name="好_汇总_2014省级收入及财力12.12（更新后）" xfId="2306"/>
    <cellStyle name="好_汇总_财力性转移支付2010年预算参考数" xfId="2307"/>
    <cellStyle name="好_汇总_省级财力12.12" xfId="2308"/>
    <cellStyle name="好_汇总表" xfId="2309"/>
    <cellStyle name="好_汇总表_2014省级收入12.2（更新后）" xfId="2310"/>
    <cellStyle name="好_汇总表_2014省级收入及财力12.12（更新后）" xfId="2311"/>
    <cellStyle name="好_汇总表_财力性转移支付2010年预算参考数" xfId="2312"/>
    <cellStyle name="好_汇总表_省级财力12.12" xfId="2313"/>
    <cellStyle name="好_汇总表4" xfId="2314"/>
    <cellStyle name="好_汇总表4_财力性转移支付2010年预算参考数" xfId="2315"/>
    <cellStyle name="好_汇总-县级财政报表附表" xfId="2316"/>
    <cellStyle name="好_基金安排表" xfId="2317"/>
    <cellStyle name="好_基金汇总" xfId="2318"/>
    <cellStyle name="好_检验表" xfId="2319"/>
    <cellStyle name="好_检验表（调整后）" xfId="2320"/>
    <cellStyle name="好_教育(按照总人口测算）—20080416" xfId="2321"/>
    <cellStyle name="好_教育(按照总人口测算）—20080416_不含人员经费系数" xfId="2322"/>
    <cellStyle name="好_教育(按照总人口测算）—20080416_不含人员经费系数_财力性转移支付2010年预算参考数" xfId="2323"/>
    <cellStyle name="好_教育(按照总人口测算）—20080416_财力性转移支付2010年预算参考数" xfId="2324"/>
    <cellStyle name="好_教育(按照总人口测算）—20080416_民生政策最低支出需求" xfId="2325"/>
    <cellStyle name="好_教育(按照总人口测算）—20080416_民生政策最低支出需求_财力性转移支付2010年预算参考数" xfId="2326"/>
    <cellStyle name="好_教育(按照总人口测算）—20080416_县市旗测算-新科目（含人口规模效应）" xfId="2327"/>
    <cellStyle name="好_教育(按照总人口测算）—20080416_县市旗测算-新科目（含人口规模效应）_财力性转移支付2010年预算参考数" xfId="2328"/>
    <cellStyle name="好_津补贴保障测算（2010.3.19）" xfId="2329"/>
    <cellStyle name="好_津补贴保障测算(5.21)" xfId="2330"/>
    <cellStyle name="好_津补贴保障测算(5.21)_基金汇总" xfId="2331"/>
    <cellStyle name="好_津补贴保障测算(5.21)_收入汇总" xfId="2332"/>
    <cellStyle name="好_津补贴保障测算(5.21)_支出汇总" xfId="2333"/>
    <cellStyle name="好_丽江汇总" xfId="2334"/>
    <cellStyle name="好_民生政策最低支出需求" xfId="2335"/>
    <cellStyle name="好_民生政策最低支出需求_财力性转移支付2010年预算参考数" xfId="2336"/>
    <cellStyle name="好_农林水和城市维护标准支出20080505－县区合计" xfId="2337"/>
    <cellStyle name="好_农林水和城市维护标准支出20080505－县区合计_不含人员经费系数" xfId="2338"/>
    <cellStyle name="好_农林水和城市维护标准支出20080505－县区合计_不含人员经费系数_财力性转移支付2010年预算参考数" xfId="2339"/>
    <cellStyle name="好_农林水和城市维护标准支出20080505－县区合计_财力性转移支付2010年预算参考数" xfId="2340"/>
    <cellStyle name="好_农林水和城市维护标准支出20080505－县区合计_民生政策最低支出需求" xfId="2341"/>
    <cellStyle name="好_农林水和城市维护标准支出20080505－县区合计_民生政策最低支出需求_财力性转移支付2010年预算参考数" xfId="2342"/>
    <cellStyle name="好_农林水和城市维护标准支出20080505－县区合计_县市旗测算-新科目（含人口规模效应）" xfId="2343"/>
    <cellStyle name="好_农林水和城市维护标准支出20080505－县区合计_县市旗测算-新科目（含人口规模效应）_财力性转移支付2010年预算参考数" xfId="2344"/>
    <cellStyle name="好_平邑" xfId="2345"/>
    <cellStyle name="好_平邑_财力性转移支付2010年预算参考数" xfId="2346"/>
    <cellStyle name="好_其他部门(按照总人口测算）—20080416" xfId="2347"/>
    <cellStyle name="好_其他部门(按照总人口测算）—20080416_不含人员经费系数" xfId="2348"/>
    <cellStyle name="好_其他部门(按照总人口测算）—20080416_不含人员经费系数_财力性转移支付2010年预算参考数" xfId="2349"/>
    <cellStyle name="好_其他部门(按照总人口测算）—20080416_财力性转移支付2010年预算参考数" xfId="2350"/>
    <cellStyle name="好_其他部门(按照总人口测算）—20080416_民生政策最低支出需求" xfId="2351"/>
    <cellStyle name="好_其他部门(按照总人口测算）—20080416_民生政策最低支出需求_财力性转移支付2010年预算参考数" xfId="2352"/>
    <cellStyle name="好_其他部门(按照总人口测算）—20080416_县市旗测算-新科目（含人口规模效应）" xfId="2353"/>
    <cellStyle name="好_其他部门(按照总人口测算）—20080416_县市旗测算-新科目（含人口规模效应）_财力性转移支付2010年预算参考数" xfId="2354"/>
    <cellStyle name="好_青海 缺口县区测算(地方填报)" xfId="2355"/>
    <cellStyle name="好_青海 缺口县区测算(地方填报)_财力性转移支付2010年预算参考数" xfId="2356"/>
    <cellStyle name="好_全省基金收入" xfId="2357"/>
    <cellStyle name="好_全省基金收支" xfId="2358"/>
    <cellStyle name="好_缺口县区测算" xfId="2359"/>
    <cellStyle name="好_缺口县区测算（11.13）" xfId="2360"/>
    <cellStyle name="好_缺口县区测算（11.13）_财力性转移支付2010年预算参考数" xfId="2361"/>
    <cellStyle name="好_缺口县区测算(按2007支出增长25%测算)" xfId="2362"/>
    <cellStyle name="好_缺口县区测算(按2007支出增长25%测算)_财力性转移支付2010年预算参考数" xfId="2363"/>
    <cellStyle name="好_缺口县区测算(按核定人数)" xfId="2364"/>
    <cellStyle name="好_缺口县区测算(按核定人数)_财力性转移支付2010年预算参考数" xfId="2365"/>
    <cellStyle name="好_缺口县区测算(财政部标准)" xfId="2366"/>
    <cellStyle name="好_缺口县区测算(财政部标准)_财力性转移支付2010年预算参考数" xfId="2367"/>
    <cellStyle name="好_缺口县区测算_财力性转移支付2010年预算参考数" xfId="2368"/>
    <cellStyle name="好_缺口消化情况" xfId="2369"/>
    <cellStyle name="好_人员工资和公用经费" xfId="2370"/>
    <cellStyle name="好_人员工资和公用经费_财力性转移支付2010年预算参考数" xfId="2371"/>
    <cellStyle name="好_人员工资和公用经费2" xfId="2372"/>
    <cellStyle name="好_人员工资和公用经费2_财力性转移支付2010年预算参考数" xfId="2373"/>
    <cellStyle name="好_人员工资和公用经费3" xfId="2374"/>
    <cellStyle name="好_人员工资和公用经费3_财力性转移支付2010年预算参考数" xfId="2375"/>
    <cellStyle name="好_山东省民生支出标准" xfId="2376"/>
    <cellStyle name="好_山东省民生支出标准_财力性转移支付2010年预算参考数" xfId="2377"/>
    <cellStyle name="好_商品交易所2006--2008年税收" xfId="2378"/>
    <cellStyle name="好_商品交易所2006--2008年税收 2" xfId="2379"/>
    <cellStyle name="好_商品交易所2006--2008年税收_2017年预算草案（债务）" xfId="2380"/>
    <cellStyle name="好_商品交易所2006--2008年税收_基金汇总" xfId="2381"/>
    <cellStyle name="好_商品交易所2006--2008年税收_收入汇总" xfId="2382"/>
    <cellStyle name="好_商品交易所2006--2008年税收_支出汇总" xfId="2383"/>
    <cellStyle name="好_省电力2008年 工作表" xfId="2384"/>
    <cellStyle name="好_省电力2008年 工作表 2" xfId="2385"/>
    <cellStyle name="好_省电力2008年 工作表_2017年预算草案（债务）" xfId="2386"/>
    <cellStyle name="好_省电力2008年 工作表_基金汇总" xfId="2387"/>
    <cellStyle name="好_省电力2008年 工作表_收入汇总" xfId="2388"/>
    <cellStyle name="好_省电力2008年 工作表_支出汇总" xfId="2389"/>
    <cellStyle name="好_省级国有资本经营预算表" xfId="2390"/>
    <cellStyle name="好_省级基金收出" xfId="2391"/>
    <cellStyle name="好_省级明细" xfId="2392"/>
    <cellStyle name="好_省级明细 2" xfId="2393"/>
    <cellStyle name="好_省级明细_1.3日 2017年预算草案 - 副本" xfId="2394"/>
    <cellStyle name="好_省级明细_2.2017全省收入" xfId="2395"/>
    <cellStyle name="好_省级明细_2016-2017全省国资预算" xfId="2396"/>
    <cellStyle name="好_省级明细_2016年预算草案" xfId="2397"/>
    <cellStyle name="好_省级明细_2016年预算草案1.13" xfId="2398"/>
    <cellStyle name="好_省级明细_2016年预算草案1.13 2" xfId="2399"/>
    <cellStyle name="好_省级明细_2016年预算草案1.13_2017年预算草案（债务）" xfId="2400"/>
    <cellStyle name="好_省级明细_2016年预算草案1.13_基金汇总" xfId="2401"/>
    <cellStyle name="好_省级明细_2016年预算草案1.13_收入汇总" xfId="2402"/>
    <cellStyle name="好_省级明细_2016年预算草案1.13_支出汇总" xfId="2403"/>
    <cellStyle name="好_省级明细_20171207-2018年预算草案" xfId="2404"/>
    <cellStyle name="好_省级明细_2017年预算草案（债务）" xfId="2405"/>
    <cellStyle name="好_省级明细_2017年预算草案1.4" xfId="2406"/>
    <cellStyle name="好_省级明细_21.2017年全省基金收入" xfId="2407"/>
    <cellStyle name="好_省级明细_23" xfId="2408"/>
    <cellStyle name="好_省级明细_23 2" xfId="2409"/>
    <cellStyle name="好_省级明细_23_2017年预算草案（债务）" xfId="2410"/>
    <cellStyle name="好_省级明细_23_基金汇总" xfId="2411"/>
    <cellStyle name="好_省级明细_23_收入汇总" xfId="2412"/>
    <cellStyle name="好_省级明细_23_支出汇总" xfId="2413"/>
    <cellStyle name="好_省级明细_3.2017全省支出" xfId="2414"/>
    <cellStyle name="好_省级明细_5.2017省本级收入" xfId="2415"/>
    <cellStyle name="好_省级明细_6.2017省本级支出" xfId="2416"/>
    <cellStyle name="好_省级明细_Book1" xfId="2417"/>
    <cellStyle name="好_省级明细_Book1 2" xfId="2418"/>
    <cellStyle name="好_省级明细_Book1_2017年预算草案（债务）" xfId="2419"/>
    <cellStyle name="好_省级明细_Book1_基金汇总" xfId="2420"/>
    <cellStyle name="好_省级明细_Book1_收入汇总" xfId="2421"/>
    <cellStyle name="好_省级明细_Book1_支出汇总" xfId="2422"/>
    <cellStyle name="好_省级明细_Book3" xfId="2423"/>
    <cellStyle name="好_省级明细_Xl0000068" xfId="2424"/>
    <cellStyle name="好_省级明细_Xl0000068 2" xfId="2425"/>
    <cellStyle name="好_省级明细_Xl0000068_2017年预算草案（债务）" xfId="2426"/>
    <cellStyle name="好_省级明细_Xl0000068_基金汇总" xfId="2427"/>
    <cellStyle name="好_省级明细_Xl0000068_收入汇总" xfId="2428"/>
    <cellStyle name="好_省级明细_Xl0000068_支出汇总" xfId="2429"/>
    <cellStyle name="好_省级明细_Xl0000071" xfId="2430"/>
    <cellStyle name="好_省级明细_Xl0000071 2" xfId="2431"/>
    <cellStyle name="好_省级明细_Xl0000071_2017年预算草案（债务）" xfId="2432"/>
    <cellStyle name="好_省级明细_Xl0000071_基金汇总" xfId="2433"/>
    <cellStyle name="好_省级明细_Xl0000071_收入汇总" xfId="2434"/>
    <cellStyle name="好_省级明细_Xl0000071_支出汇总" xfId="2435"/>
    <cellStyle name="好_省级明细_表六七" xfId="2436"/>
    <cellStyle name="好_省级明细_代编表" xfId="2437"/>
    <cellStyle name="好_省级明细_代编全省支出预算修改" xfId="2438"/>
    <cellStyle name="好_省级明细_代编全省支出预算修改 2" xfId="2439"/>
    <cellStyle name="好_省级明细_代编全省支出预算修改_2017年预算草案（债务）" xfId="2440"/>
    <cellStyle name="好_省级明细_代编全省支出预算修改_基金汇总" xfId="2441"/>
    <cellStyle name="好_省级明细_代编全省支出预算修改_收入汇总" xfId="2442"/>
    <cellStyle name="好_省级明细_代编全省支出预算修改_支出汇总" xfId="2443"/>
    <cellStyle name="好_省级明细_冬梅3" xfId="2444"/>
    <cellStyle name="好_省级明细_冬梅3 2" xfId="2445"/>
    <cellStyle name="好_省级明细_冬梅3_2017年预算草案（债务）" xfId="2446"/>
    <cellStyle name="好_省级明细_冬梅3_基金汇总" xfId="2447"/>
    <cellStyle name="好_省级明细_冬梅3_收入汇总" xfId="2448"/>
    <cellStyle name="好_省级明细_冬梅3_支出汇总" xfId="2449"/>
    <cellStyle name="好_省级明细_复件 表19（梁蕊发）" xfId="2450"/>
    <cellStyle name="好_省级明细_副本1.2" xfId="2451"/>
    <cellStyle name="好_省级明细_副本1.2 2" xfId="2452"/>
    <cellStyle name="好_省级明细_副本1.2_2017年预算草案（债务）" xfId="2453"/>
    <cellStyle name="好_省级明细_副本1.2_基金汇总" xfId="2454"/>
    <cellStyle name="好_省级明细_副本1.2_收入汇总" xfId="2455"/>
    <cellStyle name="好_省级明细_副本1.2_支出汇总" xfId="2456"/>
    <cellStyle name="好_省级明细_副本最新" xfId="2457"/>
    <cellStyle name="好_省级明细_副本最新 2" xfId="2458"/>
    <cellStyle name="好_省级明细_副本最新_2017年预算草案（债务）" xfId="2459"/>
    <cellStyle name="好_省级明细_副本最新_基金汇总" xfId="2460"/>
    <cellStyle name="好_省级明细_副本最新_收入汇总" xfId="2461"/>
    <cellStyle name="好_省级明细_副本最新_支出汇总" xfId="2462"/>
    <cellStyle name="好_省级明细_基金表" xfId="2463"/>
    <cellStyle name="好_省级明细_基金汇总" xfId="2464"/>
    <cellStyle name="好_省级明细_基金最新" xfId="2465"/>
    <cellStyle name="好_省级明细_基金最新 2" xfId="2466"/>
    <cellStyle name="好_省级明细_基金最新_2017年预算草案（债务）" xfId="2467"/>
    <cellStyle name="好_省级明细_基金最新_基金汇总" xfId="2468"/>
    <cellStyle name="好_省级明细_基金最新_收入汇总" xfId="2469"/>
    <cellStyle name="好_省级明细_基金最新_支出汇总" xfId="2470"/>
    <cellStyle name="好_省级明细_基金最终修改支出" xfId="2471"/>
    <cellStyle name="好_省级明细_梁蕊要预算局报人大2017年预算草案" xfId="2472"/>
    <cellStyle name="好_省级明细_全省收入代编最新" xfId="2473"/>
    <cellStyle name="好_省级明细_全省收入代编最新 2" xfId="2474"/>
    <cellStyle name="好_省级明细_全省收入代编最新_2017年预算草案（债务）" xfId="2475"/>
    <cellStyle name="好_省级明细_全省收入代编最新_基金汇总" xfId="2476"/>
    <cellStyle name="好_省级明细_全省收入代编最新_收入汇总" xfId="2477"/>
    <cellStyle name="好_省级明细_全省收入代编最新_支出汇总" xfId="2478"/>
    <cellStyle name="好_省级明细_全省预算代编" xfId="2479"/>
    <cellStyle name="好_省级明细_全省预算代编 2" xfId="2480"/>
    <cellStyle name="好_省级明细_全省预算代编_2017年预算草案（债务）" xfId="2481"/>
    <cellStyle name="好_省级明细_全省预算代编_基金汇总" xfId="2482"/>
    <cellStyle name="好_省级明细_全省预算代编_收入汇总" xfId="2483"/>
    <cellStyle name="好_省级明细_全省预算代编_支出汇总" xfId="2484"/>
    <cellStyle name="好_省级明细_社保2017年预算草案1.3" xfId="2485"/>
    <cellStyle name="好_省级明细_省级国有资本经营预算表" xfId="2486"/>
    <cellStyle name="好_省级明细_收入汇总" xfId="2487"/>
    <cellStyle name="好_省级明细_政府性基金人大会表格1稿" xfId="2488"/>
    <cellStyle name="好_省级明细_政府性基金人大会表格1稿 2" xfId="2489"/>
    <cellStyle name="好_省级明细_政府性基金人大会表格1稿_2017年预算草案（债务）" xfId="2490"/>
    <cellStyle name="好_省级明细_政府性基金人大会表格1稿_基金汇总" xfId="2491"/>
    <cellStyle name="好_省级明细_政府性基金人大会表格1稿_收入汇总" xfId="2492"/>
    <cellStyle name="好_省级明细_政府性基金人大会表格1稿_支出汇总" xfId="2493"/>
    <cellStyle name="好_省级明细_支出汇总" xfId="2494"/>
    <cellStyle name="好_省级收入" xfId="2495"/>
    <cellStyle name="好_省级收入_1" xfId="2496"/>
    <cellStyle name="好_省级支出" xfId="2497"/>
    <cellStyle name="好_省级支出_1" xfId="2498"/>
    <cellStyle name="好_省级支出_2" xfId="2499"/>
    <cellStyle name="好_省属监狱人员级别表(驻外)" xfId="2500"/>
    <cellStyle name="好_省属监狱人员级别表(驻外)_基金汇总" xfId="2501"/>
    <cellStyle name="好_省属监狱人员级别表(驻外)_收入汇总" xfId="2502"/>
    <cellStyle name="好_省属监狱人员级别表(驻外)_支出汇总" xfId="2503"/>
    <cellStyle name="好_市辖区测算20080510" xfId="2504"/>
    <cellStyle name="好_市辖区测算20080510_不含人员经费系数" xfId="2505"/>
    <cellStyle name="好_市辖区测算20080510_不含人员经费系数_财力性转移支付2010年预算参考数" xfId="2506"/>
    <cellStyle name="好_市辖区测算20080510_财力性转移支付2010年预算参考数" xfId="2507"/>
    <cellStyle name="好_市辖区测算20080510_民生政策最低支出需求" xfId="2508"/>
    <cellStyle name="好_市辖区测算20080510_民生政策最低支出需求_财力性转移支付2010年预算参考数" xfId="2509"/>
    <cellStyle name="好_市辖区测算20080510_县市旗测算-新科目（含人口规模效应）" xfId="2510"/>
    <cellStyle name="好_市辖区测算20080510_县市旗测算-新科目（含人口规模效应）_财力性转移支付2010年预算参考数" xfId="2511"/>
    <cellStyle name="好_市辖区测算-新科目（20080626）" xfId="2512"/>
    <cellStyle name="好_市辖区测算-新科目（20080626）_不含人员经费系数" xfId="2513"/>
    <cellStyle name="好_市辖区测算-新科目（20080626）_不含人员经费系数_财力性转移支付2010年预算参考数" xfId="2514"/>
    <cellStyle name="好_市辖区测算-新科目（20080626）_财力性转移支付2010年预算参考数" xfId="2515"/>
    <cellStyle name="好_市辖区测算-新科目（20080626）_民生政策最低支出需求" xfId="2516"/>
    <cellStyle name="好_市辖区测算-新科目（20080626）_民生政策最低支出需求_财力性转移支付2010年预算参考数" xfId="2517"/>
    <cellStyle name="好_市辖区测算-新科目（20080626）_县市旗测算-新科目（含人口规模效应）" xfId="2518"/>
    <cellStyle name="好_市辖区测算-新科目（20080626）_县市旗测算-新科目（含人口规模效应）_财力性转移支付2010年预算参考数" xfId="2519"/>
    <cellStyle name="好_收入汇总" xfId="2520"/>
    <cellStyle name="好_同德" xfId="2521"/>
    <cellStyle name="好_同德_财力性转移支付2010年预算参考数" xfId="2522"/>
    <cellStyle name="好_危改资金测算" xfId="2523"/>
    <cellStyle name="好_危改资金测算_财力性转移支付2010年预算参考数" xfId="2524"/>
    <cellStyle name="好_卫生(按照总人口测算）—20080416" xfId="2525"/>
    <cellStyle name="好_卫生(按照总人口测算）—20080416_不含人员经费系数" xfId="2526"/>
    <cellStyle name="好_卫生(按照总人口测算）—20080416_不含人员经费系数_财力性转移支付2010年预算参考数" xfId="2527"/>
    <cellStyle name="好_卫生(按照总人口测算）—20080416_财力性转移支付2010年预算参考数" xfId="2528"/>
    <cellStyle name="好_卫生(按照总人口测算）—20080416_民生政策最低支出需求" xfId="2529"/>
    <cellStyle name="好_卫生(按照总人口测算）—20080416_民生政策最低支出需求_财力性转移支付2010年预算参考数" xfId="2530"/>
    <cellStyle name="好_卫生(按照总人口测算）—20080416_县市旗测算-新科目（含人口规模效应）" xfId="2531"/>
    <cellStyle name="好_卫生(按照总人口测算）—20080416_县市旗测算-新科目（含人口规模效应）_财力性转移支付2010年预算参考数" xfId="2532"/>
    <cellStyle name="好_卫生部门" xfId="2533"/>
    <cellStyle name="好_卫生部门_财力性转移支付2010年预算参考数" xfId="2534"/>
    <cellStyle name="好_文体广播部门" xfId="2535"/>
    <cellStyle name="好_文体广播事业(按照总人口测算）—20080416" xfId="2536"/>
    <cellStyle name="好_文体广播事业(按照总人口测算）—20080416_不含人员经费系数" xfId="2537"/>
    <cellStyle name="好_文体广播事业(按照总人口测算）—20080416_不含人员经费系数_财力性转移支付2010年预算参考数" xfId="2538"/>
    <cellStyle name="好_文体广播事业(按照总人口测算）—20080416_财力性转移支付2010年预算参考数" xfId="2539"/>
    <cellStyle name="好_文体广播事业(按照总人口测算）—20080416_民生政策最低支出需求" xfId="2540"/>
    <cellStyle name="好_文体广播事业(按照总人口测算）—20080416_民生政策最低支出需求_财力性转移支付2010年预算参考数" xfId="2541"/>
    <cellStyle name="好_文体广播事业(按照总人口测算）—20080416_县市旗测算-新科目（含人口规模效应）" xfId="2542"/>
    <cellStyle name="好_文体广播事业(按照总人口测算）—20080416_县市旗测算-新科目（含人口规模效应）_财力性转移支付2010年预算参考数" xfId="2543"/>
    <cellStyle name="好_下文" xfId="2544"/>
    <cellStyle name="好_下文（表）" xfId="2545"/>
    <cellStyle name="好_县区合并测算20080421" xfId="2546"/>
    <cellStyle name="好_县区合并测算20080421_不含人员经费系数" xfId="2547"/>
    <cellStyle name="好_县区合并测算20080421_不含人员经费系数_财力性转移支付2010年预算参考数" xfId="2548"/>
    <cellStyle name="好_县区合并测算20080421_财力性转移支付2010年预算参考数" xfId="2549"/>
    <cellStyle name="好_县区合并测算20080421_民生政策最低支出需求" xfId="2550"/>
    <cellStyle name="好_县区合并测算20080421_民生政策最低支出需求_财力性转移支付2010年预算参考数" xfId="2551"/>
    <cellStyle name="好_县区合并测算20080421_县市旗测算-新科目（含人口规模效应）" xfId="2552"/>
    <cellStyle name="好_县区合并测算20080421_县市旗测算-新科目（含人口规模效应）_财力性转移支付2010年预算参考数" xfId="2553"/>
    <cellStyle name="好_县区合并测算20080423(按照各省比重）" xfId="2554"/>
    <cellStyle name="好_县区合并测算20080423(按照各省比重）_不含人员经费系数" xfId="2555"/>
    <cellStyle name="好_县区合并测算20080423(按照各省比重）_不含人员经费系数_财力性转移支付2010年预算参考数" xfId="2556"/>
    <cellStyle name="好_县区合并测算20080423(按照各省比重）_财力性转移支付2010年预算参考数" xfId="2557"/>
    <cellStyle name="好_县区合并测算20080423(按照各省比重）_民生政策最低支出需求" xfId="2558"/>
    <cellStyle name="好_县区合并测算20080423(按照各省比重）_民生政策最低支出需求_财力性转移支付2010年预算参考数" xfId="2559"/>
    <cellStyle name="好_县区合并测算20080423(按照各省比重）_县市旗测算-新科目（含人口规模效应）" xfId="2560"/>
    <cellStyle name="好_县区合并测算20080423(按照各省比重）_县市旗测算-新科目（含人口规模效应）_财力性转移支付2010年预算参考数" xfId="2561"/>
    <cellStyle name="好_县市旗测算20080508" xfId="2562"/>
    <cellStyle name="好_县市旗测算20080508_不含人员经费系数" xfId="2563"/>
    <cellStyle name="好_县市旗测算20080508_不含人员经费系数_财力性转移支付2010年预算参考数" xfId="2564"/>
    <cellStyle name="好_县市旗测算20080508_财力性转移支付2010年预算参考数" xfId="2565"/>
    <cellStyle name="好_县市旗测算20080508_民生政策最低支出需求" xfId="2566"/>
    <cellStyle name="好_县市旗测算20080508_民生政策最低支出需求_财力性转移支付2010年预算参考数" xfId="2567"/>
    <cellStyle name="好_县市旗测算20080508_县市旗测算-新科目（含人口规模效应）" xfId="2568"/>
    <cellStyle name="好_县市旗测算20080508_县市旗测算-新科目（含人口规模效应）_财力性转移支付2010年预算参考数" xfId="2569"/>
    <cellStyle name="好_县市旗测算-新科目（20080626）" xfId="2570"/>
    <cellStyle name="好_县市旗测算-新科目（20080626）_不含人员经费系数" xfId="2571"/>
    <cellStyle name="好_县市旗测算-新科目（20080626）_不含人员经费系数_财力性转移支付2010年预算参考数" xfId="2572"/>
    <cellStyle name="好_县市旗测算-新科目（20080626）_财力性转移支付2010年预算参考数" xfId="2573"/>
    <cellStyle name="好_县市旗测算-新科目（20080626）_民生政策最低支出需求" xfId="2574"/>
    <cellStyle name="好_县市旗测算-新科目（20080626）_民生政策最低支出需求_财力性转移支付2010年预算参考数" xfId="2575"/>
    <cellStyle name="好_县市旗测算-新科目（20080626）_县市旗测算-新科目（含人口规模效应）" xfId="2576"/>
    <cellStyle name="好_县市旗测算-新科目（20080626）_县市旗测算-新科目（含人口规模效应）_财力性转移支付2010年预算参考数" xfId="2577"/>
    <cellStyle name="好_县市旗测算-新科目（20080627）" xfId="2578"/>
    <cellStyle name="好_县市旗测算-新科目（20080627）_不含人员经费系数" xfId="2579"/>
    <cellStyle name="好_县市旗测算-新科目（20080627）_不含人员经费系数_财力性转移支付2010年预算参考数" xfId="2580"/>
    <cellStyle name="好_县市旗测算-新科目（20080627）_财力性转移支付2010年预算参考数" xfId="2581"/>
    <cellStyle name="好_县市旗测算-新科目（20080627）_民生政策最低支出需求" xfId="2582"/>
    <cellStyle name="好_县市旗测算-新科目（20080627）_民生政策最低支出需求_财力性转移支付2010年预算参考数" xfId="2583"/>
    <cellStyle name="好_县市旗测算-新科目（20080627）_县市旗测算-新科目（含人口规模效应）" xfId="2584"/>
    <cellStyle name="好_县市旗测算-新科目（20080627）_县市旗测算-新科目（含人口规模效应）_财力性转移支付2010年预算参考数" xfId="2585"/>
    <cellStyle name="好_一般预算支出口径剔除表" xfId="2586"/>
    <cellStyle name="好_一般预算支出口径剔除表_财力性转移支付2010年预算参考数" xfId="2587"/>
    <cellStyle name="好_云南 缺口县区测算(地方填报)" xfId="2588"/>
    <cellStyle name="好_云南 缺口县区测算(地方填报)_财力性转移支付2010年预算参考数" xfId="2589"/>
    <cellStyle name="好_云南省2008年转移支付测算——州市本级考核部分及政策性测算" xfId="2590"/>
    <cellStyle name="好_云南省2008年转移支付测算——州市本级考核部分及政策性测算_财力性转移支付2010年预算参考数" xfId="2591"/>
    <cellStyle name="好_支出汇总" xfId="2592"/>
    <cellStyle name="好_中原证券2012年补助（上解）核定表" xfId="2593"/>
    <cellStyle name="好_重点民生支出需求测算表社保（农村低保）081112" xfId="2594"/>
    <cellStyle name="好_转移支付" xfId="2595"/>
    <cellStyle name="好_自行调整差异系数顺序" xfId="2596"/>
    <cellStyle name="好_自行调整差异系数顺序_财力性转移支付2010年预算参考数" xfId="2597"/>
    <cellStyle name="好_总人口" xfId="2598"/>
    <cellStyle name="好_总人口_财力性转移支付2010年预算参考数" xfId="2599"/>
    <cellStyle name="后继超级链接" xfId="2600"/>
    <cellStyle name="后继超链接" xfId="2601"/>
    <cellStyle name="汇总 2" xfId="2602"/>
    <cellStyle name="汇总 2 2" xfId="2603"/>
    <cellStyle name="汇总 2 3" xfId="2604"/>
    <cellStyle name="汇总 2 4" xfId="2605"/>
    <cellStyle name="汇总 2_1.3日 2017年预算草案 - 副本" xfId="2606"/>
    <cellStyle name="汇总 3" xfId="2607"/>
    <cellStyle name="汇总 3 2" xfId="2608"/>
    <cellStyle name="汇总 3_1.3日 2017年预算草案 - 副本" xfId="2609"/>
    <cellStyle name="汇总 4" xfId="2610"/>
    <cellStyle name="货" xfId="2611"/>
    <cellStyle name="货_NJ18-15" xfId="2612"/>
    <cellStyle name="货币 2" xfId="2613"/>
    <cellStyle name="货币[" xfId="2614"/>
    <cellStyle name="计算 2" xfId="2615"/>
    <cellStyle name="计算 2 2" xfId="2616"/>
    <cellStyle name="计算 2 3" xfId="2617"/>
    <cellStyle name="计算 2 4" xfId="2618"/>
    <cellStyle name="计算 2_1.3日 2017年预算草案 - 副本" xfId="2619"/>
    <cellStyle name="计算 3" xfId="2620"/>
    <cellStyle name="计算 3 2" xfId="2621"/>
    <cellStyle name="计算 3_1.3日 2017年预算草案 - 副本" xfId="2622"/>
    <cellStyle name="计算 4" xfId="2623"/>
    <cellStyle name="检查单元格 2" xfId="2624"/>
    <cellStyle name="检查单元格 2 2" xfId="2625"/>
    <cellStyle name="检查单元格 2 3" xfId="2626"/>
    <cellStyle name="检查单元格 2 4" xfId="2627"/>
    <cellStyle name="检查单元格 2_1.3日 2017年预算草案 - 副本" xfId="2628"/>
    <cellStyle name="检查单元格 3" xfId="2629"/>
    <cellStyle name="检查单元格 3 2" xfId="2630"/>
    <cellStyle name="检查单元格 3_1.3日 2017年预算草案 - 副本" xfId="2631"/>
    <cellStyle name="解释性文本 2" xfId="2632"/>
    <cellStyle name="解释性文本 2 2" xfId="2633"/>
    <cellStyle name="解释性文本 2 3" xfId="2634"/>
    <cellStyle name="解释性文本 3" xfId="2635"/>
    <cellStyle name="解释性文本 3 2" xfId="2636"/>
    <cellStyle name="警告文本 2" xfId="2637"/>
    <cellStyle name="警告文本 2 2" xfId="2638"/>
    <cellStyle name="警告文本 2 3" xfId="2639"/>
    <cellStyle name="警告文本 2 4" xfId="2640"/>
    <cellStyle name="警告文本 3" xfId="2641"/>
    <cellStyle name="警告文本 3 2" xfId="2642"/>
    <cellStyle name="链接单元格 2" xfId="2643"/>
    <cellStyle name="链接单元格 2 2" xfId="2644"/>
    <cellStyle name="链接单元格 2 3" xfId="2645"/>
    <cellStyle name="链接单元格 2_1.3日 2017年预算草案 - 副本" xfId="2646"/>
    <cellStyle name="链接单元格 3" xfId="2647"/>
    <cellStyle name="链接单元格 3 2" xfId="2648"/>
    <cellStyle name="链接单元格 3_1.3日 2017年预算草案 - 副本" xfId="2649"/>
    <cellStyle name="霓付 [0]_ +Foil &amp; -FOIL &amp; PAPER" xfId="2650"/>
    <cellStyle name="霓付_ +Foil &amp; -FOIL &amp; PAPER" xfId="2651"/>
    <cellStyle name="烹拳 [0]_ +Foil &amp; -FOIL &amp; PAPER" xfId="2652"/>
    <cellStyle name="烹拳_ +Foil &amp; -FOIL &amp; PAPER" xfId="2653"/>
    <cellStyle name="普通" xfId="2654"/>
    <cellStyle name="千" xfId="2655"/>
    <cellStyle name="千_NJ09-05" xfId="2656"/>
    <cellStyle name="千_NJ17-06" xfId="2657"/>
    <cellStyle name="千_NJ17-24" xfId="2658"/>
    <cellStyle name="千_NJ17-26" xfId="2659"/>
    <cellStyle name="千_NJ18-15" xfId="2660"/>
    <cellStyle name="千分位" xfId="2661"/>
    <cellStyle name="千分位[0]" xfId="2662"/>
    <cellStyle name="千分位_ 白土" xfId="2663"/>
    <cellStyle name="千位" xfId="2664"/>
    <cellStyle name="千位[" xfId="2665"/>
    <cellStyle name="千位[0]" xfId="2666"/>
    <cellStyle name="千位_(人代会用)" xfId="2667"/>
    <cellStyle name="千位分" xfId="2668"/>
    <cellStyle name="千位分隔 2" xfId="2669"/>
    <cellStyle name="千位分隔 2 2" xfId="2670"/>
    <cellStyle name="千位分隔 2 3" xfId="2671"/>
    <cellStyle name="千位分隔 3" xfId="2672"/>
    <cellStyle name="千位分隔 4" xfId="2673"/>
    <cellStyle name="千位分隔 5" xfId="2674"/>
    <cellStyle name="千位分隔[0] 2" xfId="2675"/>
    <cellStyle name="千位分隔[0] 3" xfId="2676"/>
    <cellStyle name="千位分季_新建 Microsoft Excel 工作表" xfId="2677"/>
    <cellStyle name="钎霖_4岿角利" xfId="2678"/>
    <cellStyle name="强调 1" xfId="2679"/>
    <cellStyle name="强调 2" xfId="2680"/>
    <cellStyle name="强调 3" xfId="2681"/>
    <cellStyle name="强调文字颜色 1 2" xfId="2682"/>
    <cellStyle name="强调文字颜色 1 2 2" xfId="2683"/>
    <cellStyle name="强调文字颜色 1 2 3" xfId="2684"/>
    <cellStyle name="强调文字颜色 1 2 4" xfId="2685"/>
    <cellStyle name="强调文字颜色 1 2_3.2017全省支出" xfId="2686"/>
    <cellStyle name="强调文字颜色 1 3" xfId="2687"/>
    <cellStyle name="强调文字颜色 1 3 2" xfId="2688"/>
    <cellStyle name="强调文字颜色 1 4" xfId="2689"/>
    <cellStyle name="强调文字颜色 2 2" xfId="2690"/>
    <cellStyle name="强调文字颜色 2 2 2" xfId="2691"/>
    <cellStyle name="强调文字颜色 2 2 3" xfId="2692"/>
    <cellStyle name="强调文字颜色 2 2 4" xfId="2693"/>
    <cellStyle name="强调文字颜色 2 2_3.2017全省支出" xfId="2694"/>
    <cellStyle name="强调文字颜色 2 3" xfId="2695"/>
    <cellStyle name="强调文字颜色 2 3 2" xfId="2696"/>
    <cellStyle name="强调文字颜色 3 2" xfId="2697"/>
    <cellStyle name="强调文字颜色 3 2 2" xfId="2698"/>
    <cellStyle name="强调文字颜色 3 2 3" xfId="2699"/>
    <cellStyle name="强调文字颜色 3 2 4" xfId="2700"/>
    <cellStyle name="强调文字颜色 3 2_3.2017全省支出" xfId="2701"/>
    <cellStyle name="强调文字颜色 3 3" xfId="2702"/>
    <cellStyle name="强调文字颜色 3 3 2" xfId="2703"/>
    <cellStyle name="强调文字颜色 4 2" xfId="2704"/>
    <cellStyle name="强调文字颜色 4 2 2" xfId="2705"/>
    <cellStyle name="强调文字颜色 4 2 3" xfId="2706"/>
    <cellStyle name="强调文字颜色 4 2 4" xfId="2707"/>
    <cellStyle name="强调文字颜色 4 2_3.2017全省支出" xfId="2708"/>
    <cellStyle name="强调文字颜色 4 3" xfId="2709"/>
    <cellStyle name="强调文字颜色 4 3 2" xfId="2710"/>
    <cellStyle name="强调文字颜色 4 4" xfId="2711"/>
    <cellStyle name="强调文字颜色 5 2" xfId="2712"/>
    <cellStyle name="强调文字颜色 5 2 2" xfId="2713"/>
    <cellStyle name="强调文字颜色 5 2 3" xfId="2714"/>
    <cellStyle name="强调文字颜色 5 2 4" xfId="2715"/>
    <cellStyle name="强调文字颜色 5 2_3.2017全省支出" xfId="2716"/>
    <cellStyle name="强调文字颜色 5 3" xfId="2717"/>
    <cellStyle name="强调文字颜色 5 3 2" xfId="2718"/>
    <cellStyle name="强调文字颜色 6 2" xfId="2719"/>
    <cellStyle name="强调文字颜色 6 2 2" xfId="2720"/>
    <cellStyle name="强调文字颜色 6 2 3" xfId="2721"/>
    <cellStyle name="强调文字颜色 6 2 4" xfId="2722"/>
    <cellStyle name="强调文字颜色 6 2_3.2017全省支出" xfId="2723"/>
    <cellStyle name="强调文字颜色 6 3" xfId="2724"/>
    <cellStyle name="强调文字颜色 6 3 2" xfId="2725"/>
    <cellStyle name="适中 2" xfId="2726"/>
    <cellStyle name="适中 2 2" xfId="2727"/>
    <cellStyle name="适中 2 3" xfId="2728"/>
    <cellStyle name="适中 2 4" xfId="2729"/>
    <cellStyle name="适中 2_3.2017全省支出" xfId="2730"/>
    <cellStyle name="适中 3" xfId="2731"/>
    <cellStyle name="适中 3 2" xfId="2732"/>
    <cellStyle name="输出 2" xfId="2733"/>
    <cellStyle name="输出 2 2" xfId="2734"/>
    <cellStyle name="输出 2 3" xfId="2735"/>
    <cellStyle name="输出 2 4" xfId="2736"/>
    <cellStyle name="输出 2_1.3日 2017年预算草案 - 副本" xfId="2737"/>
    <cellStyle name="输出 3" xfId="2738"/>
    <cellStyle name="输出 3 2" xfId="2739"/>
    <cellStyle name="输出 3_1.3日 2017年预算草案 - 副本" xfId="2740"/>
    <cellStyle name="输出 4" xfId="2741"/>
    <cellStyle name="输入 2" xfId="2742"/>
    <cellStyle name="输入 2 2" xfId="2743"/>
    <cellStyle name="输入 2 3" xfId="2744"/>
    <cellStyle name="输入 2 4" xfId="2745"/>
    <cellStyle name="输入 2_1.3日 2017年预算草案 - 副本" xfId="2746"/>
    <cellStyle name="输入 3" xfId="2747"/>
    <cellStyle name="输入 3 2" xfId="2748"/>
    <cellStyle name="输入 3_1.3日 2017年预算草案 - 副本" xfId="2749"/>
    <cellStyle name="数字" xfId="2750"/>
    <cellStyle name="未定义" xfId="2751"/>
    <cellStyle name="未定义 2" xfId="2752"/>
    <cellStyle name="小数" xfId="2753"/>
    <cellStyle name="样式 1" xfId="2754"/>
    <cellStyle name="样式 1 2" xfId="2755"/>
    <cellStyle name="样式 1_20170103省级2017年预算情况表" xfId="2756"/>
    <cellStyle name="注释 2" xfId="2757"/>
    <cellStyle name="注释 2 2" xfId="2758"/>
    <cellStyle name="注释 2 3" xfId="2759"/>
    <cellStyle name="注释 2 4" xfId="2760"/>
    <cellStyle name="注释 2 5" xfId="2761"/>
    <cellStyle name="注释 2 6" xfId="2762"/>
    <cellStyle name="注释 2_1.3日 2017年预算草案 - 副本" xfId="2763"/>
    <cellStyle name="注释 3" xfId="2764"/>
    <cellStyle name="注释 3 2" xfId="2765"/>
    <cellStyle name="注释 3_1.3日 2017年预算草案 - 副本" xfId="2766"/>
    <cellStyle name="콤마 [0]_BOILER-CO1" xfId="2767"/>
    <cellStyle name="콤마_BOILER-CO1" xfId="2768"/>
    <cellStyle name="통화 [0]_BOILER-CO1" xfId="2769"/>
    <cellStyle name="통화_BOILER-CO1" xfId="2770"/>
    <cellStyle name="표준_0N-HANDLING " xfId="2771"/>
    <cellStyle name="常规_4268D4A09C5B01B0E0530A0804CB4AF3" xfId="277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4" Type="http://schemas.openxmlformats.org/officeDocument/2006/relationships/sharedStrings" Target="sharedStrings.xml"/><Relationship Id="rId63" Type="http://schemas.openxmlformats.org/officeDocument/2006/relationships/styles" Target="styles.xml"/><Relationship Id="rId62" Type="http://schemas.openxmlformats.org/officeDocument/2006/relationships/theme" Target="theme/theme1.xml"/><Relationship Id="rId61" Type="http://schemas.openxmlformats.org/officeDocument/2006/relationships/externalLink" Target="externalLinks/externalLink5.xml"/><Relationship Id="rId60" Type="http://schemas.openxmlformats.org/officeDocument/2006/relationships/externalLink" Target="externalLinks/externalLink4.xml"/><Relationship Id="rId6" Type="http://schemas.openxmlformats.org/officeDocument/2006/relationships/worksheet" Target="worksheets/sheet6.xml"/><Relationship Id="rId59" Type="http://schemas.openxmlformats.org/officeDocument/2006/relationships/externalLink" Target="externalLinks/externalLink3.xml"/><Relationship Id="rId58" Type="http://schemas.openxmlformats.org/officeDocument/2006/relationships/externalLink" Target="externalLinks/externalLink2.xml"/><Relationship Id="rId57" Type="http://schemas.openxmlformats.org/officeDocument/2006/relationships/externalLink" Target="externalLinks/externalLink1.xml"/><Relationship Id="rId56" Type="http://schemas.openxmlformats.org/officeDocument/2006/relationships/customXml" Target="../customXml/item1.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s001\e\Users\HNCZ\Downloads\2016&#24180;&#39044;&#31639;&#33609;&#26696;1.2\Rar$DI01.390\My%20Documents\2010&#24180;&#39044;&#31639;\&#21381;&#21153;&#20250;\&#19978;&#20250;&#26448;&#26009;\&#38468;&#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NCZ\Downloads\2016&#24180;&#39044;&#31639;&#33609;&#26696;1.2\Rar$DI01.390\My%20Documents\2010&#24180;&#39044;&#31639;\&#21381;&#21153;&#20250;\&#19978;&#20250;&#26448;&#26009;\&#38468;&#349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C\Documents\WeChat%20Files\wxid_d7w652jdra6922\FileStorage\File\2024-01\&#24066;&#26412;&#32423;2022&#24180;&#22320;&#26041;&#36130;&#25919;&#39044;&#31639;&#34920;&#24453;&#23436;&#2189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istrator\Desktop\2024&#24180;&#19977;&#20844;&#32463;&#36153;&#27719;&#24635;&#31185;&#23460;%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 val="差异系数"/>
      <sheetName val="data"/>
      <sheetName val="公检法司编制"/>
      <sheetName val="行政编制"/>
      <sheetName val="人民银行"/>
      <sheetName val="2009"/>
      <sheetName val="GDP"/>
      <sheetName val="本年收入合计"/>
      <sheetName val="财政部和发改委范围"/>
      <sheetName val="POWER ASSUMPTIONS"/>
      <sheetName val="2007"/>
      <sheetName val="各年度收费、罚没、专项收入.xls]Sheet3"/>
      <sheetName val="国家"/>
      <sheetName val="分类"/>
      <sheetName val="市级专项格式"/>
      <sheetName val="1-1余额表"/>
      <sheetName val="2-11担保分级表"/>
      <sheetName val="2-7一般分级表"/>
      <sheetName val="2-1余额分级表"/>
      <sheetName val="2-5直接分级表"/>
      <sheetName val="2-9专项分级表"/>
      <sheetName val="工商税收"/>
      <sheetName val="市与直管县结算明细表"/>
      <sheetName val="DB"/>
      <sheetName val="中小学生"/>
      <sheetName val="经费权重"/>
      <sheetName val="结余结转"/>
      <sheetName val="L24"/>
      <sheetName val="Mp-team 1"/>
      <sheetName val="参数表"/>
      <sheetName val="项目类型"/>
      <sheetName val="分县数据"/>
      <sheetName val="附件2项目领域"/>
      <sheetName val="Sheet2"/>
      <sheetName val="公路里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表一"/>
      <sheetName val="表二"/>
      <sheetName val="表三"/>
      <sheetName val="表九"/>
    </sheetNames>
    <sheetDataSet>
      <sheetData sheetId="0" refreshError="1"/>
      <sheetData sheetId="1" refreshError="1"/>
      <sheetData sheetId="2" refreshError="1"/>
      <sheetData sheetId="3" refreshError="1">
        <row r="24">
          <cell r="J24">
            <v>0</v>
          </cell>
        </row>
        <row r="95">
          <cell r="J95">
            <v>0</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简表 (2)"/>
      <sheetName val="分科室情况表"/>
      <sheetName val="简表"/>
      <sheetName val="汇总2"/>
      <sheetName val="Define"/>
      <sheetName val="群团科"/>
      <sheetName val="政法科"/>
      <sheetName val="教科文"/>
      <sheetName val="科技科1"/>
      <sheetName val="社保科"/>
      <sheetName val="经建科"/>
      <sheetName val="环资科"/>
      <sheetName val="农业科"/>
      <sheetName val="基层科"/>
      <sheetName val="企业科"/>
      <sheetName val="服务业科"/>
      <sheetName val="金融科"/>
      <sheetName val="综合科"/>
    </sheetNames>
    <sheetDataSet>
      <sheetData sheetId="0"/>
      <sheetData sheetId="1"/>
      <sheetData sheetId="2"/>
      <sheetData sheetId="3">
        <row r="9">
          <cell r="Q9">
            <v>144.97</v>
          </cell>
        </row>
        <row r="10">
          <cell r="Q10">
            <v>531.53</v>
          </cell>
        </row>
        <row r="11">
          <cell r="Q11">
            <v>3713.2</v>
          </cell>
        </row>
        <row r="12">
          <cell r="Q12">
            <v>565.86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showZeros="0" tabSelected="1" workbookViewId="0">
      <pane xSplit="1" ySplit="4" topLeftCell="B5" activePane="bottomRight" state="frozen"/>
      <selection/>
      <selection pane="topRight"/>
      <selection pane="bottomLeft"/>
      <selection pane="bottomRight" activeCell="G12" sqref="G12"/>
    </sheetView>
  </sheetViews>
  <sheetFormatPr defaultColWidth="8.75" defaultRowHeight="12.75"/>
  <cols>
    <col min="1" max="1" width="23.875" style="285" customWidth="1"/>
    <col min="2" max="2" width="12" style="605" customWidth="1"/>
    <col min="3" max="3" width="23.875" style="285" customWidth="1"/>
    <col min="4" max="4" width="12" style="605" customWidth="1"/>
    <col min="5" max="6" width="9" style="285" customWidth="1"/>
    <col min="7" max="7" width="9.375" style="285" customWidth="1"/>
    <col min="8" max="8" width="9.75" style="285" customWidth="1"/>
    <col min="9" max="9" width="11.75" style="285" customWidth="1"/>
    <col min="10" max="32" width="9" style="285" customWidth="1"/>
    <col min="33" max="16384" width="8.75" style="285"/>
  </cols>
  <sheetData>
    <row r="1" s="569" customFormat="1" ht="19.5" customHeight="1" spans="1:4">
      <c r="A1" s="606" t="s">
        <v>0</v>
      </c>
      <c r="B1" s="607"/>
      <c r="C1" s="606"/>
      <c r="D1" s="607"/>
    </row>
    <row r="2" s="350" customFormat="1" ht="48.75" customHeight="1" spans="1:4">
      <c r="A2" s="608" t="s">
        <v>1</v>
      </c>
      <c r="B2" s="608"/>
      <c r="C2" s="608"/>
      <c r="D2" s="608"/>
    </row>
    <row r="3" ht="26.1" customHeight="1" spans="1:4">
      <c r="A3" s="609"/>
      <c r="B3" s="610"/>
      <c r="C3" s="609"/>
      <c r="D3" s="610" t="s">
        <v>2</v>
      </c>
    </row>
    <row r="4" ht="26.1" customHeight="1" spans="1:4">
      <c r="A4" s="456" t="s">
        <v>3</v>
      </c>
      <c r="B4" s="611" t="s">
        <v>4</v>
      </c>
      <c r="C4" s="456" t="s">
        <v>3</v>
      </c>
      <c r="D4" s="611" t="s">
        <v>5</v>
      </c>
    </row>
    <row r="5" ht="26.1" customHeight="1" spans="1:9">
      <c r="A5" s="271" t="s">
        <v>6</v>
      </c>
      <c r="B5" s="272">
        <v>2525553</v>
      </c>
      <c r="C5" s="271" t="s">
        <v>7</v>
      </c>
      <c r="D5" s="272">
        <v>3978456</v>
      </c>
      <c r="I5" s="571"/>
    </row>
    <row r="6" ht="26.1" customHeight="1" spans="1:4">
      <c r="A6" s="273" t="s">
        <v>8</v>
      </c>
      <c r="B6" s="272">
        <v>1659112</v>
      </c>
      <c r="C6" s="612" t="s">
        <v>9</v>
      </c>
      <c r="D6" s="272">
        <v>630980</v>
      </c>
    </row>
    <row r="7" ht="26.1" customHeight="1" spans="1:4">
      <c r="A7" s="612" t="s">
        <v>10</v>
      </c>
      <c r="B7" s="272">
        <v>704585</v>
      </c>
      <c r="C7" s="612" t="s">
        <v>11</v>
      </c>
      <c r="D7" s="272">
        <v>668</v>
      </c>
    </row>
    <row r="8" ht="26.1" customHeight="1" spans="1:4">
      <c r="A8" s="612" t="s">
        <v>12</v>
      </c>
      <c r="B8" s="272">
        <v>172573</v>
      </c>
      <c r="C8" s="612" t="s">
        <v>13</v>
      </c>
      <c r="D8" s="272">
        <v>161306</v>
      </c>
    </row>
    <row r="9" ht="26.1" customHeight="1" spans="1:4">
      <c r="A9" s="612" t="s">
        <v>14</v>
      </c>
      <c r="B9" s="272">
        <v>54388</v>
      </c>
      <c r="C9" s="612" t="s">
        <v>15</v>
      </c>
      <c r="D9" s="272">
        <v>789886</v>
      </c>
    </row>
    <row r="10" ht="26.1" customHeight="1" spans="1:4">
      <c r="A10" s="612" t="s">
        <v>16</v>
      </c>
      <c r="B10" s="272">
        <v>145684</v>
      </c>
      <c r="C10" s="612" t="s">
        <v>17</v>
      </c>
      <c r="D10" s="272">
        <f>169816-10000</f>
        <v>159816</v>
      </c>
    </row>
    <row r="11" ht="26.1" customHeight="1" spans="1:8">
      <c r="A11" s="612" t="s">
        <v>18</v>
      </c>
      <c r="B11" s="272">
        <v>75670</v>
      </c>
      <c r="C11" s="612" t="s">
        <v>19</v>
      </c>
      <c r="D11" s="272">
        <v>44064</v>
      </c>
      <c r="H11" s="571"/>
    </row>
    <row r="12" ht="26.1" customHeight="1" spans="1:4">
      <c r="A12" s="612" t="s">
        <v>20</v>
      </c>
      <c r="B12" s="272">
        <v>45543</v>
      </c>
      <c r="C12" s="612" t="s">
        <v>21</v>
      </c>
      <c r="D12" s="272">
        <v>498355</v>
      </c>
    </row>
    <row r="13" ht="26.1" customHeight="1" spans="1:4">
      <c r="A13" s="612" t="s">
        <v>22</v>
      </c>
      <c r="B13" s="272">
        <v>34333</v>
      </c>
      <c r="C13" s="612" t="s">
        <v>23</v>
      </c>
      <c r="D13" s="272">
        <v>426841</v>
      </c>
    </row>
    <row r="14" ht="26.1" customHeight="1" spans="1:4">
      <c r="A14" s="612" t="s">
        <v>24</v>
      </c>
      <c r="B14" s="272">
        <v>135990</v>
      </c>
      <c r="C14" s="612" t="s">
        <v>25</v>
      </c>
      <c r="D14" s="272">
        <v>32380</v>
      </c>
    </row>
    <row r="15" ht="26.1" customHeight="1" spans="1:4">
      <c r="A15" s="612" t="s">
        <v>26</v>
      </c>
      <c r="B15" s="272">
        <v>45322</v>
      </c>
      <c r="C15" s="612" t="s">
        <v>27</v>
      </c>
      <c r="D15" s="272">
        <f>231466+10000</f>
        <v>241466</v>
      </c>
    </row>
    <row r="16" ht="26.1" customHeight="1" spans="1:4">
      <c r="A16" s="612" t="s">
        <v>28</v>
      </c>
      <c r="B16" s="272">
        <v>29021</v>
      </c>
      <c r="C16" s="612" t="s">
        <v>29</v>
      </c>
      <c r="D16" s="272">
        <v>362868</v>
      </c>
    </row>
    <row r="17" ht="26.1" customHeight="1" spans="1:4">
      <c r="A17" s="612" t="s">
        <v>30</v>
      </c>
      <c r="B17" s="272">
        <v>101608</v>
      </c>
      <c r="C17" s="612" t="s">
        <v>31</v>
      </c>
      <c r="D17" s="272">
        <v>87901</v>
      </c>
    </row>
    <row r="18" ht="26.1" customHeight="1" spans="1:4">
      <c r="A18" s="612" t="s">
        <v>32</v>
      </c>
      <c r="B18" s="272">
        <v>88381</v>
      </c>
      <c r="C18" s="612" t="s">
        <v>33</v>
      </c>
      <c r="D18" s="272">
        <v>13856</v>
      </c>
    </row>
    <row r="19" ht="26.1" customHeight="1" spans="1:4">
      <c r="A19" s="612" t="s">
        <v>34</v>
      </c>
      <c r="B19" s="272">
        <v>10664</v>
      </c>
      <c r="C19" s="612" t="s">
        <v>35</v>
      </c>
      <c r="D19" s="272">
        <v>12300</v>
      </c>
    </row>
    <row r="20" ht="26.1" customHeight="1" spans="1:4">
      <c r="A20" s="612" t="s">
        <v>36</v>
      </c>
      <c r="B20" s="272">
        <v>15347</v>
      </c>
      <c r="C20" s="612" t="s">
        <v>37</v>
      </c>
      <c r="D20" s="272">
        <v>451</v>
      </c>
    </row>
    <row r="21" ht="26.1" customHeight="1" spans="1:4">
      <c r="A21" s="612" t="s">
        <v>38</v>
      </c>
      <c r="B21" s="272">
        <v>3</v>
      </c>
      <c r="C21" s="612" t="s">
        <v>39</v>
      </c>
      <c r="D21" s="272">
        <v>39457</v>
      </c>
    </row>
    <row r="22" ht="26.1" customHeight="1" spans="1:4">
      <c r="A22" s="273" t="s">
        <v>40</v>
      </c>
      <c r="B22" s="272">
        <v>866441</v>
      </c>
      <c r="C22" s="612" t="s">
        <v>41</v>
      </c>
      <c r="D22" s="272">
        <v>124792</v>
      </c>
    </row>
    <row r="23" ht="26.1" customHeight="1" spans="1:4">
      <c r="A23" s="612" t="s">
        <v>42</v>
      </c>
      <c r="B23" s="272">
        <v>268104</v>
      </c>
      <c r="C23" s="612" t="s">
        <v>43</v>
      </c>
      <c r="D23" s="272">
        <v>11515</v>
      </c>
    </row>
    <row r="24" ht="26.1" customHeight="1" spans="1:4">
      <c r="A24" s="612" t="s">
        <v>44</v>
      </c>
      <c r="B24" s="272">
        <v>107269</v>
      </c>
      <c r="C24" s="612" t="s">
        <v>45</v>
      </c>
      <c r="D24" s="272">
        <v>30410</v>
      </c>
    </row>
    <row r="25" ht="26.1" customHeight="1" spans="1:4">
      <c r="A25" s="612" t="s">
        <v>46</v>
      </c>
      <c r="B25" s="272">
        <v>89979</v>
      </c>
      <c r="C25" s="612" t="s">
        <v>47</v>
      </c>
      <c r="D25" s="272">
        <v>61900</v>
      </c>
    </row>
    <row r="26" ht="26.1" customHeight="1" spans="1:4">
      <c r="A26" s="612" t="s">
        <v>48</v>
      </c>
      <c r="B26" s="272">
        <v>44454</v>
      </c>
      <c r="C26" s="612" t="s">
        <v>49</v>
      </c>
      <c r="D26" s="272">
        <v>181602</v>
      </c>
    </row>
    <row r="27" ht="29.25" customHeight="1" spans="1:4">
      <c r="A27" s="612" t="s">
        <v>50</v>
      </c>
      <c r="B27" s="272">
        <v>279980</v>
      </c>
      <c r="C27" s="612" t="s">
        <v>51</v>
      </c>
      <c r="D27" s="272">
        <v>65540</v>
      </c>
    </row>
    <row r="28" ht="26.1" customHeight="1" spans="1:4">
      <c r="A28" s="612" t="s">
        <v>52</v>
      </c>
      <c r="B28" s="272">
        <v>2770</v>
      </c>
      <c r="C28" s="612" t="s">
        <v>53</v>
      </c>
      <c r="D28" s="272">
        <v>102</v>
      </c>
    </row>
    <row r="29" ht="26.1" customHeight="1" spans="1:4">
      <c r="A29" s="612" t="s">
        <v>54</v>
      </c>
      <c r="B29" s="272">
        <v>34459</v>
      </c>
      <c r="C29" s="612"/>
      <c r="D29" s="272"/>
    </row>
    <row r="30" ht="26.1" customHeight="1" spans="1:4">
      <c r="A30" s="612" t="s">
        <v>55</v>
      </c>
      <c r="B30" s="272">
        <v>39426</v>
      </c>
      <c r="C30" s="612"/>
      <c r="D30" s="272"/>
    </row>
    <row r="31" ht="26.1" customHeight="1" spans="1:4">
      <c r="A31" s="271" t="s">
        <v>56</v>
      </c>
      <c r="B31" s="272">
        <v>1603271</v>
      </c>
      <c r="C31" s="271" t="s">
        <v>57</v>
      </c>
      <c r="D31" s="272">
        <v>407662</v>
      </c>
    </row>
    <row r="32" ht="26.1" customHeight="1" spans="1:4">
      <c r="A32" s="612" t="s">
        <v>58</v>
      </c>
      <c r="B32" s="272">
        <v>92196</v>
      </c>
      <c r="C32" s="271" t="s">
        <v>59</v>
      </c>
      <c r="D32" s="272">
        <v>0</v>
      </c>
    </row>
    <row r="33" ht="26.1" customHeight="1" spans="1:4">
      <c r="A33" s="612" t="s">
        <v>60</v>
      </c>
      <c r="B33" s="272">
        <v>1478976</v>
      </c>
      <c r="C33" s="271" t="s">
        <v>61</v>
      </c>
      <c r="D33" s="272"/>
    </row>
    <row r="34" ht="26.1" customHeight="1" spans="1:4">
      <c r="A34" s="612" t="s">
        <v>62</v>
      </c>
      <c r="B34" s="272">
        <v>32099</v>
      </c>
      <c r="C34" s="271" t="s">
        <v>63</v>
      </c>
      <c r="D34" s="272"/>
    </row>
    <row r="35" ht="26.1" customHeight="1" spans="1:4">
      <c r="A35" s="271" t="s">
        <v>64</v>
      </c>
      <c r="B35" s="272">
        <v>100000</v>
      </c>
      <c r="C35" s="271" t="s">
        <v>65</v>
      </c>
      <c r="D35" s="272">
        <v>21307</v>
      </c>
    </row>
    <row r="36" ht="26.1" customHeight="1" spans="1:4">
      <c r="A36" s="271" t="s">
        <v>66</v>
      </c>
      <c r="B36" s="272">
        <v>109185</v>
      </c>
      <c r="C36" s="271"/>
      <c r="D36" s="272"/>
    </row>
    <row r="37" ht="26.1" customHeight="1" spans="1:4">
      <c r="A37" s="271" t="s">
        <v>67</v>
      </c>
      <c r="B37" s="272">
        <v>69416</v>
      </c>
      <c r="C37" s="271"/>
      <c r="D37" s="272"/>
    </row>
    <row r="38" ht="26.1" customHeight="1" spans="1:6">
      <c r="A38" s="597" t="s">
        <v>68</v>
      </c>
      <c r="B38" s="272">
        <v>4407425</v>
      </c>
      <c r="C38" s="597" t="s">
        <v>69</v>
      </c>
      <c r="D38" s="272">
        <v>4407425</v>
      </c>
      <c r="F38" s="571">
        <v>0</v>
      </c>
    </row>
    <row r="39" ht="26.1" customHeight="1" spans="1:4">
      <c r="A39" s="620" t="s">
        <v>70</v>
      </c>
      <c r="B39" s="620"/>
      <c r="C39" s="620"/>
      <c r="D39" s="620"/>
    </row>
    <row r="40" ht="19.5" customHeight="1" spans="3:3">
      <c r="C40" s="571"/>
    </row>
    <row r="42" spans="3:3">
      <c r="C42" s="571"/>
    </row>
    <row r="43" spans="3:3">
      <c r="C43" s="571"/>
    </row>
  </sheetData>
  <mergeCells count="2">
    <mergeCell ref="A2:D2"/>
    <mergeCell ref="A39:D39"/>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8"/>
  <sheetViews>
    <sheetView showZeros="0" workbookViewId="0">
      <pane xSplit="1" ySplit="4" topLeftCell="B5" activePane="bottomRight" state="frozen"/>
      <selection/>
      <selection pane="topRight"/>
      <selection pane="bottomLeft"/>
      <selection pane="bottomRight" activeCell="B18" sqref="B18"/>
    </sheetView>
  </sheetViews>
  <sheetFormatPr defaultColWidth="8.75" defaultRowHeight="21" customHeight="1" outlineLevelCol="1"/>
  <cols>
    <col min="1" max="1" width="49.125" style="400" customWidth="1"/>
    <col min="2" max="2" width="23.125" style="400" customWidth="1"/>
    <col min="3" max="3" width="8.75" style="400" customWidth="1"/>
    <col min="4" max="4" width="25.125" style="400" customWidth="1"/>
    <col min="5" max="5" width="17.125" style="400" customWidth="1"/>
    <col min="6" max="32" width="9" style="400" customWidth="1"/>
    <col min="33" max="16384" width="8.75" style="400"/>
  </cols>
  <sheetData>
    <row r="1" s="396" customFormat="1" ht="19.5" customHeight="1" spans="1:1">
      <c r="A1" s="396" t="s">
        <v>414</v>
      </c>
    </row>
    <row r="2" s="397" customFormat="1" ht="48.75" customHeight="1" spans="1:2">
      <c r="A2" s="530" t="s">
        <v>415</v>
      </c>
      <c r="B2" s="530"/>
    </row>
    <row r="3" ht="16.9" customHeight="1" spans="1:2">
      <c r="A3" s="402"/>
      <c r="B3" s="403" t="s">
        <v>2</v>
      </c>
    </row>
    <row r="4" ht="16.9" customHeight="1" spans="1:2">
      <c r="A4" s="404" t="s">
        <v>3</v>
      </c>
      <c r="B4" s="531" t="s">
        <v>92</v>
      </c>
    </row>
    <row r="5" ht="16.9" customHeight="1" spans="1:2">
      <c r="A5" s="532" t="s">
        <v>125</v>
      </c>
      <c r="B5" s="533">
        <f>B6+B10+B21+B24+B27+B29+B31+1</f>
        <v>410708</v>
      </c>
    </row>
    <row r="6" ht="16.9" customHeight="1" spans="1:2">
      <c r="A6" s="534" t="s">
        <v>416</v>
      </c>
      <c r="B6" s="533">
        <f>SUM(B7:B9)</f>
        <v>147817</v>
      </c>
    </row>
    <row r="7" ht="16.9" customHeight="1" spans="1:2">
      <c r="A7" s="534" t="s">
        <v>417</v>
      </c>
      <c r="B7" s="533">
        <f>89492+22499</f>
        <v>111991</v>
      </c>
    </row>
    <row r="8" ht="16.9" customHeight="1" spans="1:2">
      <c r="A8" s="534" t="s">
        <v>418</v>
      </c>
      <c r="B8" s="533">
        <v>23866</v>
      </c>
    </row>
    <row r="9" ht="16.9" customHeight="1" spans="1:2">
      <c r="A9" s="534" t="s">
        <v>419</v>
      </c>
      <c r="B9" s="533">
        <v>11960</v>
      </c>
    </row>
    <row r="10" ht="16.9" customHeight="1" spans="1:2">
      <c r="A10" s="534" t="s">
        <v>420</v>
      </c>
      <c r="B10" s="533">
        <v>22106</v>
      </c>
    </row>
    <row r="11" ht="16.9" customHeight="1" spans="1:2">
      <c r="A11" s="534" t="s">
        <v>421</v>
      </c>
      <c r="B11" s="533">
        <v>14036</v>
      </c>
    </row>
    <row r="12" ht="16.9" customHeight="1" spans="1:2">
      <c r="A12" s="534" t="s">
        <v>422</v>
      </c>
      <c r="B12" s="533">
        <v>62</v>
      </c>
    </row>
    <row r="13" ht="16.9" customHeight="1" spans="1:2">
      <c r="A13" s="534" t="s">
        <v>423</v>
      </c>
      <c r="B13" s="533">
        <v>74</v>
      </c>
    </row>
    <row r="14" ht="16.9" customHeight="1" spans="1:2">
      <c r="A14" s="534" t="s">
        <v>424</v>
      </c>
      <c r="B14" s="533">
        <v>395</v>
      </c>
    </row>
    <row r="15" ht="16.9" customHeight="1" spans="1:2">
      <c r="A15" s="534" t="s">
        <v>425</v>
      </c>
      <c r="B15" s="533">
        <v>917</v>
      </c>
    </row>
    <row r="16" ht="16.9" customHeight="1" spans="1:2">
      <c r="A16" s="534" t="s">
        <v>426</v>
      </c>
      <c r="B16" s="533">
        <v>109</v>
      </c>
    </row>
    <row r="17" ht="16.9" customHeight="1" spans="1:2">
      <c r="A17" s="534" t="s">
        <v>427</v>
      </c>
      <c r="B17" s="533">
        <v>27</v>
      </c>
    </row>
    <row r="18" ht="16.9" customHeight="1" spans="1:2">
      <c r="A18" s="534" t="s">
        <v>428</v>
      </c>
      <c r="B18" s="533">
        <v>2030</v>
      </c>
    </row>
    <row r="19" ht="16.9" customHeight="1" spans="1:2">
      <c r="A19" s="534" t="s">
        <v>429</v>
      </c>
      <c r="B19" s="533">
        <v>483</v>
      </c>
    </row>
    <row r="20" ht="16.9" customHeight="1" spans="1:2">
      <c r="A20" s="534" t="s">
        <v>430</v>
      </c>
      <c r="B20" s="533">
        <v>3971</v>
      </c>
    </row>
    <row r="21" ht="16.9" customHeight="1" spans="1:2">
      <c r="A21" s="534" t="s">
        <v>431</v>
      </c>
      <c r="B21" s="533">
        <v>279</v>
      </c>
    </row>
    <row r="22" ht="16.9" customHeight="1" spans="1:2">
      <c r="A22" s="534" t="s">
        <v>432</v>
      </c>
      <c r="B22" s="533">
        <v>62</v>
      </c>
    </row>
    <row r="23" ht="16.9" customHeight="1" spans="1:2">
      <c r="A23" s="534" t="s">
        <v>433</v>
      </c>
      <c r="B23" s="533">
        <v>217</v>
      </c>
    </row>
    <row r="24" ht="16.9" customHeight="1" spans="1:2">
      <c r="A24" s="534" t="s">
        <v>434</v>
      </c>
      <c r="B24" s="533">
        <f>SUM(B25:B26)</f>
        <v>202428</v>
      </c>
    </row>
    <row r="25" ht="16.9" customHeight="1" spans="1:2">
      <c r="A25" s="534" t="s">
        <v>435</v>
      </c>
      <c r="B25" s="533">
        <f>131677+53030</f>
        <v>184707</v>
      </c>
    </row>
    <row r="26" ht="16.9" customHeight="1" spans="1:2">
      <c r="A26" s="534" t="s">
        <v>436</v>
      </c>
      <c r="B26" s="533">
        <v>17721</v>
      </c>
    </row>
    <row r="27" ht="16.9" customHeight="1" spans="1:2">
      <c r="A27" s="534" t="s">
        <v>437</v>
      </c>
      <c r="B27" s="533">
        <v>120</v>
      </c>
    </row>
    <row r="28" ht="16.9" customHeight="1" spans="1:2">
      <c r="A28" s="534" t="s">
        <v>438</v>
      </c>
      <c r="B28" s="533">
        <v>120</v>
      </c>
    </row>
    <row r="29" ht="16.9" customHeight="1" spans="1:2">
      <c r="A29" s="534" t="s">
        <v>439</v>
      </c>
      <c r="B29" s="533">
        <v>27957</v>
      </c>
    </row>
    <row r="30" ht="16.9" customHeight="1" spans="1:2">
      <c r="A30" s="534" t="s">
        <v>440</v>
      </c>
      <c r="B30" s="533">
        <v>27957</v>
      </c>
    </row>
    <row r="31" ht="16.9" customHeight="1" spans="1:2">
      <c r="A31" s="534" t="s">
        <v>441</v>
      </c>
      <c r="B31" s="533">
        <v>10000</v>
      </c>
    </row>
    <row r="32" ht="16.9" customHeight="1" spans="1:2">
      <c r="A32" s="534" t="s">
        <v>442</v>
      </c>
      <c r="B32" s="533">
        <v>10000</v>
      </c>
    </row>
    <row r="33" ht="27" customHeight="1" spans="1:2">
      <c r="A33" s="535" t="s">
        <v>443</v>
      </c>
      <c r="B33" s="535"/>
    </row>
    <row r="34" ht="17.25" customHeight="1" spans="1:2">
      <c r="A34" s="416"/>
      <c r="B34" s="416"/>
    </row>
    <row r="35" ht="17.25" customHeight="1" spans="1:1">
      <c r="A35" s="416"/>
    </row>
    <row r="36" ht="17.25" customHeight="1" spans="1:1">
      <c r="A36" s="416"/>
    </row>
    <row r="37" ht="17.25" customHeight="1" spans="1:1">
      <c r="A37" s="416"/>
    </row>
    <row r="38" ht="17.25" customHeight="1" spans="1:1">
      <c r="A38" s="416"/>
    </row>
    <row r="39" ht="17.25" customHeight="1" spans="1:1">
      <c r="A39" s="416"/>
    </row>
    <row r="40" ht="17.25" customHeight="1" spans="1:1">
      <c r="A40" s="416"/>
    </row>
    <row r="41" ht="17.25" customHeight="1" spans="1:1">
      <c r="A41" s="416"/>
    </row>
    <row r="44" customHeight="1" spans="2:2">
      <c r="B44" s="416"/>
    </row>
    <row r="48" customHeight="1" spans="2:2">
      <c r="B48" s="416"/>
    </row>
  </sheetData>
  <mergeCells count="2">
    <mergeCell ref="A2:B2"/>
    <mergeCell ref="A33:B33"/>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showZeros="0" workbookViewId="0">
      <pane xSplit="1" ySplit="4" topLeftCell="B5" activePane="bottomRight" state="frozen"/>
      <selection/>
      <selection pane="topRight"/>
      <selection pane="bottomLeft"/>
      <selection pane="bottomRight" activeCell="K21" sqref="K21"/>
    </sheetView>
  </sheetViews>
  <sheetFormatPr defaultColWidth="8.75" defaultRowHeight="12.75" outlineLevelCol="4"/>
  <cols>
    <col min="1" max="1" width="27.125" style="517" customWidth="1"/>
    <col min="2" max="2" width="10.75" style="518" customWidth="1"/>
    <col min="3" max="4" width="10.75" style="517" customWidth="1"/>
    <col min="5" max="5" width="12.875" style="518" customWidth="1"/>
    <col min="6" max="29" width="9" style="518" customWidth="1"/>
    <col min="30" max="16384" width="8.75" style="518"/>
  </cols>
  <sheetData>
    <row r="1" s="515" customFormat="1" ht="19.5" customHeight="1" spans="1:4">
      <c r="A1" s="519" t="s">
        <v>444</v>
      </c>
      <c r="C1" s="520"/>
      <c r="D1" s="520"/>
    </row>
    <row r="2" s="516" customFormat="1" ht="48.75" customHeight="1" spans="1:5">
      <c r="A2" s="320" t="s">
        <v>445</v>
      </c>
      <c r="B2" s="320"/>
      <c r="C2" s="320"/>
      <c r="D2" s="320"/>
      <c r="E2" s="320"/>
    </row>
    <row r="3" ht="18" customHeight="1" spans="2:5">
      <c r="B3" s="521"/>
      <c r="E3" s="521" t="s">
        <v>2</v>
      </c>
    </row>
    <row r="4" ht="33" customHeight="1" spans="1:5">
      <c r="A4" s="522" t="s">
        <v>446</v>
      </c>
      <c r="B4" s="523" t="s">
        <v>447</v>
      </c>
      <c r="C4" s="523" t="s">
        <v>448</v>
      </c>
      <c r="D4" s="523" t="s">
        <v>449</v>
      </c>
      <c r="E4" s="523" t="s">
        <v>450</v>
      </c>
    </row>
    <row r="5" ht="20.1" customHeight="1" spans="1:5">
      <c r="A5" s="524" t="s">
        <v>9</v>
      </c>
      <c r="B5" s="525">
        <v>128280</v>
      </c>
      <c r="C5" s="525">
        <v>128249</v>
      </c>
      <c r="D5" s="525"/>
      <c r="E5" s="525">
        <v>31</v>
      </c>
    </row>
    <row r="6" ht="20.1" customHeight="1" spans="1:5">
      <c r="A6" s="524" t="s">
        <v>11</v>
      </c>
      <c r="B6" s="525">
        <v>100</v>
      </c>
      <c r="C6" s="525">
        <v>100</v>
      </c>
      <c r="D6" s="525"/>
      <c r="E6" s="525"/>
    </row>
    <row r="7" ht="20.1" customHeight="1" spans="1:5">
      <c r="A7" s="524" t="s">
        <v>13</v>
      </c>
      <c r="B7" s="525">
        <v>65975</v>
      </c>
      <c r="C7" s="525">
        <v>65975</v>
      </c>
      <c r="D7" s="525"/>
      <c r="E7" s="525"/>
    </row>
    <row r="8" ht="20.1" customHeight="1" spans="1:5">
      <c r="A8" s="524" t="s">
        <v>15</v>
      </c>
      <c r="B8" s="525">
        <v>200264</v>
      </c>
      <c r="C8" s="525">
        <v>199385</v>
      </c>
      <c r="D8" s="525"/>
      <c r="E8" s="525">
        <v>879</v>
      </c>
    </row>
    <row r="9" ht="20.1" customHeight="1" spans="1:5">
      <c r="A9" s="524" t="s">
        <v>17</v>
      </c>
      <c r="B9" s="525">
        <f>C9+D9</f>
        <v>106923</v>
      </c>
      <c r="C9" s="525">
        <v>76923</v>
      </c>
      <c r="D9" s="525">
        <f>40000-10000</f>
        <v>30000</v>
      </c>
      <c r="E9" s="525"/>
    </row>
    <row r="10" ht="20.1" customHeight="1" spans="1:5">
      <c r="A10" s="524" t="s">
        <v>19</v>
      </c>
      <c r="B10" s="525">
        <v>9555</v>
      </c>
      <c r="C10" s="525">
        <v>9554</v>
      </c>
      <c r="D10" s="525"/>
      <c r="E10" s="525"/>
    </row>
    <row r="11" ht="20.1" customHeight="1" spans="1:5">
      <c r="A11" s="524" t="s">
        <v>21</v>
      </c>
      <c r="B11" s="525">
        <v>91221</v>
      </c>
      <c r="C11" s="525">
        <v>91220</v>
      </c>
      <c r="D11" s="525"/>
      <c r="E11" s="525"/>
    </row>
    <row r="12" ht="20.1" customHeight="1" spans="1:5">
      <c r="A12" s="524" t="s">
        <v>23</v>
      </c>
      <c r="B12" s="525">
        <v>235862</v>
      </c>
      <c r="C12" s="525">
        <v>234753</v>
      </c>
      <c r="D12" s="525"/>
      <c r="E12" s="525">
        <v>1109</v>
      </c>
    </row>
    <row r="13" ht="20.1" customHeight="1" spans="1:5">
      <c r="A13" s="524" t="s">
        <v>25</v>
      </c>
      <c r="B13" s="525">
        <v>3221</v>
      </c>
      <c r="C13" s="525">
        <v>2541</v>
      </c>
      <c r="D13" s="525"/>
      <c r="E13" s="525">
        <v>680</v>
      </c>
    </row>
    <row r="14" ht="20.1" customHeight="1" spans="1:5">
      <c r="A14" s="524" t="s">
        <v>27</v>
      </c>
      <c r="B14" s="525">
        <f>C14+D14</f>
        <v>93090</v>
      </c>
      <c r="C14" s="525">
        <v>23090</v>
      </c>
      <c r="D14" s="525">
        <f>60000+10000</f>
        <v>70000</v>
      </c>
      <c r="E14" s="525"/>
    </row>
    <row r="15" ht="20.1" customHeight="1" spans="1:5">
      <c r="A15" s="524" t="s">
        <v>29</v>
      </c>
      <c r="B15" s="525">
        <v>36462</v>
      </c>
      <c r="C15" s="525">
        <v>36243</v>
      </c>
      <c r="D15" s="525"/>
      <c r="E15" s="525">
        <v>220</v>
      </c>
    </row>
    <row r="16" ht="20.1" customHeight="1" spans="1:5">
      <c r="A16" s="524" t="s">
        <v>31</v>
      </c>
      <c r="B16" s="525">
        <v>9580</v>
      </c>
      <c r="C16" s="525">
        <v>9580</v>
      </c>
      <c r="D16" s="525"/>
      <c r="E16" s="525"/>
    </row>
    <row r="17" ht="20.1" customHeight="1" spans="1:5">
      <c r="A17" s="524" t="s">
        <v>33</v>
      </c>
      <c r="B17" s="525">
        <v>1562</v>
      </c>
      <c r="C17" s="525">
        <v>1562</v>
      </c>
      <c r="D17" s="525"/>
      <c r="E17" s="525">
        <v>0</v>
      </c>
    </row>
    <row r="18" ht="20.1" customHeight="1" spans="1:5">
      <c r="A18" s="524" t="s">
        <v>35</v>
      </c>
      <c r="B18" s="525">
        <v>1880</v>
      </c>
      <c r="C18" s="525">
        <v>1880</v>
      </c>
      <c r="D18" s="525"/>
      <c r="E18" s="525">
        <v>0</v>
      </c>
    </row>
    <row r="19" ht="20.1" customHeight="1" spans="1:5">
      <c r="A19" s="524" t="s">
        <v>37</v>
      </c>
      <c r="B19" s="525">
        <v>451</v>
      </c>
      <c r="C19" s="525">
        <v>451</v>
      </c>
      <c r="D19" s="525"/>
      <c r="E19" s="525">
        <v>0</v>
      </c>
    </row>
    <row r="20" ht="20.1" customHeight="1" spans="1:5">
      <c r="A20" s="524" t="s">
        <v>39</v>
      </c>
      <c r="B20" s="525">
        <v>9444</v>
      </c>
      <c r="C20" s="525">
        <v>9444</v>
      </c>
      <c r="D20" s="525"/>
      <c r="E20" s="525">
        <v>0</v>
      </c>
    </row>
    <row r="21" ht="20.1" customHeight="1" spans="1:5">
      <c r="A21" s="524" t="s">
        <v>41</v>
      </c>
      <c r="B21" s="525">
        <v>52924</v>
      </c>
      <c r="C21" s="525">
        <v>52924</v>
      </c>
      <c r="D21" s="525"/>
      <c r="E21" s="525">
        <v>0</v>
      </c>
    </row>
    <row r="22" ht="20.1" customHeight="1" spans="1:5">
      <c r="A22" s="524" t="s">
        <v>43</v>
      </c>
      <c r="B22" s="525">
        <v>1895</v>
      </c>
      <c r="C22" s="525">
        <v>1895</v>
      </c>
      <c r="D22" s="525"/>
      <c r="E22" s="525">
        <v>0</v>
      </c>
    </row>
    <row r="23" ht="20.1" customHeight="1" spans="1:5">
      <c r="A23" s="524" t="s">
        <v>45</v>
      </c>
      <c r="B23" s="525">
        <v>6154</v>
      </c>
      <c r="C23" s="525">
        <v>6154</v>
      </c>
      <c r="D23" s="525"/>
      <c r="E23" s="525">
        <v>0</v>
      </c>
    </row>
    <row r="24" ht="20.1" customHeight="1" spans="1:5">
      <c r="A24" s="524" t="s">
        <v>47</v>
      </c>
      <c r="B24" s="525">
        <v>20000</v>
      </c>
      <c r="C24" s="525">
        <v>20000</v>
      </c>
      <c r="D24" s="525"/>
      <c r="E24" s="525">
        <v>0</v>
      </c>
    </row>
    <row r="25" ht="20.1" customHeight="1" spans="1:5">
      <c r="A25" s="524" t="s">
        <v>49</v>
      </c>
      <c r="B25" s="525">
        <v>125530</v>
      </c>
      <c r="C25" s="526">
        <v>125530</v>
      </c>
      <c r="D25" s="526"/>
      <c r="E25" s="525">
        <v>0</v>
      </c>
    </row>
    <row r="26" ht="20.1" customHeight="1" spans="1:5">
      <c r="A26" s="524" t="s">
        <v>124</v>
      </c>
      <c r="B26" s="525">
        <v>606</v>
      </c>
      <c r="C26" s="526">
        <v>606</v>
      </c>
      <c r="D26" s="526"/>
      <c r="E26" s="525">
        <v>0</v>
      </c>
    </row>
    <row r="27" ht="20.1" customHeight="1" spans="1:5">
      <c r="A27" s="524" t="s">
        <v>51</v>
      </c>
      <c r="B27" s="525">
        <v>16003</v>
      </c>
      <c r="C27" s="526">
        <v>16003</v>
      </c>
      <c r="D27" s="526"/>
      <c r="E27" s="525">
        <v>0</v>
      </c>
    </row>
    <row r="28" ht="20.1" customHeight="1" spans="1:5">
      <c r="A28" s="524" t="s">
        <v>53</v>
      </c>
      <c r="B28" s="525">
        <v>100</v>
      </c>
      <c r="C28" s="526">
        <v>100</v>
      </c>
      <c r="D28" s="526"/>
      <c r="E28" s="525">
        <v>0</v>
      </c>
    </row>
    <row r="29" ht="20.1" customHeight="1" spans="1:5">
      <c r="A29" s="523" t="s">
        <v>451</v>
      </c>
      <c r="B29" s="525">
        <f>SUM(B5:B28)</f>
        <v>1217082</v>
      </c>
      <c r="C29" s="525">
        <f>SUM(C5:C28)+2</f>
        <v>1114164</v>
      </c>
      <c r="D29" s="525">
        <f>SUM(D5:D28)</f>
        <v>100000</v>
      </c>
      <c r="E29" s="525">
        <f>SUM(E5:E28)-1</f>
        <v>2918</v>
      </c>
    </row>
    <row r="30" ht="23.1" customHeight="1" spans="1:4">
      <c r="A30" s="527"/>
      <c r="B30" s="527"/>
      <c r="C30" s="527"/>
      <c r="D30" s="527"/>
    </row>
    <row r="31" ht="24" customHeight="1" spans="2:2">
      <c r="B31" s="528"/>
    </row>
    <row r="34" spans="3:3">
      <c r="C34" s="529"/>
    </row>
  </sheetData>
  <mergeCells count="2">
    <mergeCell ref="A2:E2"/>
    <mergeCell ref="A30:D30"/>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83"/>
  <sheetViews>
    <sheetView showZeros="0" workbookViewId="0">
      <pane ySplit="7" topLeftCell="A8" activePane="bottomLeft" state="frozen"/>
      <selection/>
      <selection pane="bottomLeft" activeCell="A50" sqref="$A50:$XFD50"/>
    </sheetView>
  </sheetViews>
  <sheetFormatPr defaultColWidth="8.75" defaultRowHeight="22.5" customHeight="1"/>
  <cols>
    <col min="1" max="1" width="43.625" style="482" customWidth="1"/>
    <col min="2" max="2" width="10" style="483" customWidth="1"/>
    <col min="3" max="3" width="8.75" style="483" customWidth="1"/>
    <col min="4" max="4" width="10.25" style="483" customWidth="1"/>
    <col min="5" max="10" width="7.875" style="483" customWidth="1"/>
    <col min="11" max="11" width="7.25" style="483" customWidth="1"/>
    <col min="12" max="12" width="8" style="483" customWidth="1"/>
    <col min="13" max="16" width="7.25" style="483" customWidth="1"/>
    <col min="17" max="18" width="9.625" style="483" customWidth="1"/>
    <col min="19" max="32" width="9" style="483" customWidth="1"/>
    <col min="33" max="16384" width="8.75" style="483"/>
  </cols>
  <sheetData>
    <row r="1" s="478" customFormat="1" ht="19.5" customHeight="1" spans="1:18">
      <c r="A1" s="484" t="s">
        <v>452</v>
      </c>
      <c r="B1" s="485"/>
      <c r="C1" s="485"/>
      <c r="D1" s="485"/>
      <c r="E1" s="485"/>
      <c r="F1" s="485"/>
      <c r="G1" s="485"/>
      <c r="H1" s="485"/>
      <c r="I1" s="485"/>
      <c r="J1" s="485"/>
      <c r="K1" s="485"/>
      <c r="L1" s="485"/>
      <c r="M1" s="485"/>
      <c r="N1" s="485"/>
      <c r="O1" s="485"/>
      <c r="P1" s="485"/>
      <c r="Q1" s="507"/>
      <c r="R1" s="507"/>
    </row>
    <row r="2" s="479" customFormat="1" ht="48.75" customHeight="1" spans="1:18">
      <c r="A2" s="486" t="s">
        <v>453</v>
      </c>
      <c r="B2" s="486"/>
      <c r="C2" s="486"/>
      <c r="D2" s="486"/>
      <c r="E2" s="486"/>
      <c r="F2" s="486"/>
      <c r="G2" s="486"/>
      <c r="H2" s="486"/>
      <c r="I2" s="486"/>
      <c r="J2" s="486"/>
      <c r="K2" s="486"/>
      <c r="L2" s="486"/>
      <c r="M2" s="486"/>
      <c r="N2" s="486"/>
      <c r="O2" s="486"/>
      <c r="P2" s="486"/>
      <c r="Q2" s="508"/>
      <c r="R2" s="508"/>
    </row>
    <row r="3" ht="18.75" customHeight="1" spans="1:18">
      <c r="A3" s="487"/>
      <c r="B3" s="488"/>
      <c r="C3" s="489"/>
      <c r="D3" s="489"/>
      <c r="E3" s="490"/>
      <c r="F3" s="489"/>
      <c r="G3" s="489"/>
      <c r="H3" s="489"/>
      <c r="I3" s="489"/>
      <c r="J3" s="489"/>
      <c r="K3" s="489"/>
      <c r="L3" s="489"/>
      <c r="M3" s="489"/>
      <c r="N3" s="489"/>
      <c r="O3" s="490" t="s">
        <v>128</v>
      </c>
      <c r="P3" s="490"/>
      <c r="Q3" s="480"/>
      <c r="R3" s="480"/>
    </row>
    <row r="4" ht="20.1" customHeight="1" spans="1:18">
      <c r="A4" s="491" t="s">
        <v>3</v>
      </c>
      <c r="B4" s="492" t="s">
        <v>454</v>
      </c>
      <c r="C4" s="492"/>
      <c r="D4" s="492"/>
      <c r="E4" s="492"/>
      <c r="F4" s="492"/>
      <c r="G4" s="492"/>
      <c r="H4" s="492"/>
      <c r="I4" s="492"/>
      <c r="J4" s="492"/>
      <c r="K4" s="492"/>
      <c r="L4" s="492"/>
      <c r="M4" s="492"/>
      <c r="N4" s="492"/>
      <c r="O4" s="492"/>
      <c r="P4" s="492"/>
      <c r="Q4" s="480"/>
      <c r="R4" s="480"/>
    </row>
    <row r="5" ht="32.25" customHeight="1" spans="1:18">
      <c r="A5" s="491"/>
      <c r="B5" s="492" t="s">
        <v>125</v>
      </c>
      <c r="C5" s="492" t="s">
        <v>455</v>
      </c>
      <c r="D5" s="491" t="s">
        <v>456</v>
      </c>
      <c r="E5" s="492" t="s">
        <v>457</v>
      </c>
      <c r="F5" s="492" t="s">
        <v>458</v>
      </c>
      <c r="G5" s="492" t="s">
        <v>459</v>
      </c>
      <c r="H5" s="492" t="s">
        <v>460</v>
      </c>
      <c r="I5" s="492" t="s">
        <v>461</v>
      </c>
      <c r="J5" s="492" t="s">
        <v>462</v>
      </c>
      <c r="K5" s="492" t="s">
        <v>463</v>
      </c>
      <c r="L5" s="492" t="s">
        <v>464</v>
      </c>
      <c r="M5" s="492" t="s">
        <v>465</v>
      </c>
      <c r="N5" s="492" t="s">
        <v>466</v>
      </c>
      <c r="O5" s="492" t="s">
        <v>467</v>
      </c>
      <c r="P5" s="492" t="s">
        <v>468</v>
      </c>
      <c r="Q5" s="480"/>
      <c r="R5" s="480"/>
    </row>
    <row r="6" customHeight="1" spans="1:18">
      <c r="A6" s="493" t="s">
        <v>125</v>
      </c>
      <c r="B6" s="471">
        <v>1603271</v>
      </c>
      <c r="C6" s="471">
        <v>343967</v>
      </c>
      <c r="D6" s="471">
        <v>1259304</v>
      </c>
      <c r="E6" s="471">
        <v>224240</v>
      </c>
      <c r="F6" s="471">
        <v>119210</v>
      </c>
      <c r="G6" s="471">
        <v>207690</v>
      </c>
      <c r="H6" s="471">
        <v>164372</v>
      </c>
      <c r="I6" s="471">
        <v>297854</v>
      </c>
      <c r="J6" s="471">
        <v>101551</v>
      </c>
      <c r="K6" s="471">
        <v>35975</v>
      </c>
      <c r="L6" s="471">
        <v>30655</v>
      </c>
      <c r="M6" s="471">
        <v>58337</v>
      </c>
      <c r="N6" s="471">
        <v>9755</v>
      </c>
      <c r="O6" s="471">
        <v>-2008</v>
      </c>
      <c r="P6" s="471">
        <v>8062</v>
      </c>
      <c r="Q6" s="480"/>
      <c r="R6" s="509"/>
    </row>
    <row r="7" s="480" customFormat="1" customHeight="1" spans="1:16">
      <c r="A7" s="494" t="s">
        <v>469</v>
      </c>
      <c r="B7" s="471">
        <v>92196</v>
      </c>
      <c r="C7" s="471">
        <v>15447</v>
      </c>
      <c r="D7" s="471">
        <v>76749</v>
      </c>
      <c r="E7" s="471">
        <v>4510</v>
      </c>
      <c r="F7" s="471">
        <v>8910</v>
      </c>
      <c r="G7" s="471">
        <v>5910</v>
      </c>
      <c r="H7" s="471">
        <v>9062</v>
      </c>
      <c r="I7" s="471">
        <v>25592</v>
      </c>
      <c r="J7" s="471">
        <v>3851</v>
      </c>
      <c r="K7" s="471">
        <v>6092</v>
      </c>
      <c r="L7" s="471">
        <v>6913</v>
      </c>
      <c r="M7" s="471">
        <v>6378</v>
      </c>
      <c r="N7" s="471">
        <v>-657</v>
      </c>
      <c r="O7" s="471">
        <v>-3925</v>
      </c>
      <c r="P7" s="471">
        <v>4113</v>
      </c>
    </row>
    <row r="8" customHeight="1" spans="1:18">
      <c r="A8" s="413" t="s">
        <v>470</v>
      </c>
      <c r="B8" s="471">
        <v>11906</v>
      </c>
      <c r="C8" s="471">
        <v>5999</v>
      </c>
      <c r="D8" s="471">
        <v>5907</v>
      </c>
      <c r="E8" s="495">
        <v>1324</v>
      </c>
      <c r="F8" s="495">
        <v>545</v>
      </c>
      <c r="G8" s="495">
        <v>212</v>
      </c>
      <c r="H8" s="495"/>
      <c r="I8" s="495">
        <v>481</v>
      </c>
      <c r="J8" s="496">
        <v>947</v>
      </c>
      <c r="K8" s="495">
        <v>515</v>
      </c>
      <c r="L8" s="506">
        <v>766</v>
      </c>
      <c r="M8" s="495">
        <v>862</v>
      </c>
      <c r="N8" s="495">
        <v>169</v>
      </c>
      <c r="O8" s="495">
        <v>86</v>
      </c>
      <c r="P8" s="499"/>
      <c r="Q8" s="480"/>
      <c r="R8" s="480"/>
    </row>
    <row r="9" customHeight="1" spans="1:18">
      <c r="A9" s="413" t="s">
        <v>471</v>
      </c>
      <c r="B9" s="471">
        <v>12767</v>
      </c>
      <c r="C9" s="471">
        <v>5826</v>
      </c>
      <c r="D9" s="471">
        <v>6941</v>
      </c>
      <c r="E9" s="495">
        <v>537</v>
      </c>
      <c r="F9" s="495">
        <v>1293</v>
      </c>
      <c r="G9" s="495">
        <v>1497</v>
      </c>
      <c r="H9" s="495"/>
      <c r="I9" s="495">
        <v>1916</v>
      </c>
      <c r="J9" s="496">
        <v>928</v>
      </c>
      <c r="K9" s="495">
        <v>187</v>
      </c>
      <c r="L9" s="506">
        <v>192</v>
      </c>
      <c r="M9" s="495">
        <v>191</v>
      </c>
      <c r="N9" s="495">
        <v>200</v>
      </c>
      <c r="O9" s="495"/>
      <c r="P9" s="499"/>
      <c r="Q9" s="480"/>
      <c r="R9" s="480"/>
    </row>
    <row r="10" customHeight="1" spans="1:18">
      <c r="A10" s="413" t="s">
        <v>472</v>
      </c>
      <c r="B10" s="471">
        <v>57236</v>
      </c>
      <c r="C10" s="471">
        <v>28960</v>
      </c>
      <c r="D10" s="471">
        <v>28276</v>
      </c>
      <c r="E10" s="495">
        <v>1</v>
      </c>
      <c r="F10" s="495">
        <v>3316</v>
      </c>
      <c r="G10" s="495">
        <v>734</v>
      </c>
      <c r="H10" s="495"/>
      <c r="I10" s="495">
        <v>12119</v>
      </c>
      <c r="J10" s="496">
        <v>7003</v>
      </c>
      <c r="K10" s="495">
        <v>1664</v>
      </c>
      <c r="L10" s="506">
        <v>1718</v>
      </c>
      <c r="M10" s="495">
        <v>1406</v>
      </c>
      <c r="N10" s="495">
        <v>315</v>
      </c>
      <c r="O10" s="495"/>
      <c r="P10" s="499"/>
      <c r="Q10" s="480"/>
      <c r="R10" s="480"/>
    </row>
    <row r="11" customHeight="1" spans="1:18">
      <c r="A11" s="413" t="s">
        <v>473</v>
      </c>
      <c r="B11" s="471">
        <v>5033</v>
      </c>
      <c r="C11" s="471">
        <v>2620</v>
      </c>
      <c r="D11" s="471">
        <v>2413</v>
      </c>
      <c r="E11" s="495">
        <v>518</v>
      </c>
      <c r="F11" s="495">
        <v>112</v>
      </c>
      <c r="G11" s="495">
        <v>253</v>
      </c>
      <c r="H11" s="495"/>
      <c r="I11" s="495">
        <v>1530</v>
      </c>
      <c r="J11" s="496"/>
      <c r="K11" s="495"/>
      <c r="L11" s="506"/>
      <c r="M11" s="495"/>
      <c r="N11" s="495"/>
      <c r="O11" s="495"/>
      <c r="P11" s="499"/>
      <c r="Q11" s="480"/>
      <c r="R11" s="480"/>
    </row>
    <row r="12" customHeight="1" spans="1:18">
      <c r="A12" s="413" t="s">
        <v>474</v>
      </c>
      <c r="B12" s="471">
        <v>2341</v>
      </c>
      <c r="C12" s="471">
        <v>-27958</v>
      </c>
      <c r="D12" s="471">
        <v>30299</v>
      </c>
      <c r="E12" s="495">
        <v>2089</v>
      </c>
      <c r="F12" s="495">
        <v>3644</v>
      </c>
      <c r="G12" s="495">
        <v>3214</v>
      </c>
      <c r="H12" s="495">
        <v>6195</v>
      </c>
      <c r="I12" s="495">
        <v>9546</v>
      </c>
      <c r="J12" s="496">
        <v>-5027</v>
      </c>
      <c r="K12" s="495">
        <v>3726</v>
      </c>
      <c r="L12" s="506">
        <v>4237</v>
      </c>
      <c r="M12" s="495">
        <v>3919</v>
      </c>
      <c r="N12" s="495">
        <v>-1346</v>
      </c>
      <c r="O12" s="495">
        <v>-4011</v>
      </c>
      <c r="P12" s="499">
        <v>4113</v>
      </c>
      <c r="Q12" s="480"/>
      <c r="R12" s="480"/>
    </row>
    <row r="13" customHeight="1" spans="1:18">
      <c r="A13" s="413" t="s">
        <v>475</v>
      </c>
      <c r="B13" s="471">
        <v>2913</v>
      </c>
      <c r="C13" s="471"/>
      <c r="D13" s="471">
        <v>2913</v>
      </c>
      <c r="E13" s="495">
        <v>41</v>
      </c>
      <c r="F13" s="495"/>
      <c r="G13" s="495"/>
      <c r="H13" s="495">
        <v>2867</v>
      </c>
      <c r="I13" s="495"/>
      <c r="J13" s="496"/>
      <c r="K13" s="495"/>
      <c r="L13" s="506"/>
      <c r="M13" s="495"/>
      <c r="N13" s="495">
        <v>5</v>
      </c>
      <c r="O13" s="495"/>
      <c r="P13" s="499"/>
      <c r="Q13" s="480"/>
      <c r="R13" s="480"/>
    </row>
    <row r="14" s="480" customFormat="1" customHeight="1" spans="1:16">
      <c r="A14" s="494" t="s">
        <v>476</v>
      </c>
      <c r="B14" s="471">
        <v>1478976</v>
      </c>
      <c r="C14" s="471">
        <v>325602</v>
      </c>
      <c r="D14" s="471">
        <v>1153374</v>
      </c>
      <c r="E14" s="471">
        <v>210766</v>
      </c>
      <c r="F14" s="471">
        <v>109500</v>
      </c>
      <c r="G14" s="471">
        <v>199198</v>
      </c>
      <c r="H14" s="471">
        <v>145580</v>
      </c>
      <c r="I14" s="471">
        <v>265894</v>
      </c>
      <c r="J14" s="471">
        <v>97000</v>
      </c>
      <c r="K14" s="471">
        <v>33494</v>
      </c>
      <c r="L14" s="471">
        <v>23742</v>
      </c>
      <c r="M14" s="471">
        <v>51959</v>
      </c>
      <c r="N14" s="471">
        <v>10412</v>
      </c>
      <c r="O14" s="471">
        <v>1880</v>
      </c>
      <c r="P14" s="471">
        <v>3949</v>
      </c>
    </row>
    <row r="15" customHeight="1" spans="1:18">
      <c r="A15" s="413" t="s">
        <v>477</v>
      </c>
      <c r="B15" s="471">
        <v>52860</v>
      </c>
      <c r="C15" s="471"/>
      <c r="D15" s="471">
        <v>52860</v>
      </c>
      <c r="E15" s="471"/>
      <c r="F15" s="471"/>
      <c r="G15" s="471"/>
      <c r="H15" s="471"/>
      <c r="I15" s="471">
        <v>50644</v>
      </c>
      <c r="J15" s="471"/>
      <c r="K15" s="471"/>
      <c r="L15" s="471"/>
      <c r="M15" s="471"/>
      <c r="N15" s="471">
        <v>2216</v>
      </c>
      <c r="O15" s="471"/>
      <c r="P15" s="471"/>
      <c r="Q15" s="480"/>
      <c r="R15" s="480"/>
    </row>
    <row r="16" customHeight="1" spans="1:18">
      <c r="A16" s="496" t="s">
        <v>478</v>
      </c>
      <c r="B16" s="471">
        <v>353682</v>
      </c>
      <c r="C16" s="471">
        <v>52822</v>
      </c>
      <c r="D16" s="471">
        <v>300860</v>
      </c>
      <c r="E16" s="471">
        <v>73828</v>
      </c>
      <c r="F16" s="471">
        <v>34854</v>
      </c>
      <c r="G16" s="471">
        <v>65760</v>
      </c>
      <c r="H16" s="471">
        <v>45000</v>
      </c>
      <c r="I16" s="471">
        <v>34773</v>
      </c>
      <c r="J16" s="471">
        <v>19070</v>
      </c>
      <c r="K16" s="471">
        <v>8470</v>
      </c>
      <c r="L16" s="471">
        <v>10124</v>
      </c>
      <c r="M16" s="471">
        <v>8744</v>
      </c>
      <c r="N16" s="471"/>
      <c r="O16" s="471">
        <v>25</v>
      </c>
      <c r="P16" s="471">
        <v>212</v>
      </c>
      <c r="Q16" s="480"/>
      <c r="R16" s="480"/>
    </row>
    <row r="17" customHeight="1" spans="1:18">
      <c r="A17" s="497" t="s">
        <v>479</v>
      </c>
      <c r="B17" s="471">
        <v>113091</v>
      </c>
      <c r="C17" s="471"/>
      <c r="D17" s="471">
        <v>113091</v>
      </c>
      <c r="E17" s="471">
        <v>15021</v>
      </c>
      <c r="F17" s="471"/>
      <c r="G17" s="471">
        <v>23203</v>
      </c>
      <c r="H17" s="471">
        <v>13000</v>
      </c>
      <c r="I17" s="471">
        <v>31561</v>
      </c>
      <c r="J17" s="471">
        <v>9196</v>
      </c>
      <c r="K17" s="471">
        <v>5743</v>
      </c>
      <c r="L17" s="471">
        <v>4826</v>
      </c>
      <c r="M17" s="471">
        <v>4444</v>
      </c>
      <c r="N17" s="471">
        <v>6097</v>
      </c>
      <c r="O17" s="471"/>
      <c r="P17" s="471"/>
      <c r="Q17" s="480"/>
      <c r="R17" s="480"/>
    </row>
    <row r="18" customHeight="1" spans="1:18">
      <c r="A18" s="497" t="s">
        <v>480</v>
      </c>
      <c r="B18" s="471">
        <v>21128</v>
      </c>
      <c r="C18" s="471">
        <v>853</v>
      </c>
      <c r="D18" s="471">
        <v>20275</v>
      </c>
      <c r="E18" s="471">
        <v>3600</v>
      </c>
      <c r="F18" s="471">
        <v>227</v>
      </c>
      <c r="G18" s="471"/>
      <c r="H18" s="471">
        <v>6500</v>
      </c>
      <c r="I18" s="471">
        <v>8215</v>
      </c>
      <c r="J18" s="471">
        <v>1549</v>
      </c>
      <c r="K18" s="471"/>
      <c r="L18" s="471">
        <v>83</v>
      </c>
      <c r="M18" s="471">
        <v>73</v>
      </c>
      <c r="N18" s="471"/>
      <c r="O18" s="471">
        <v>2</v>
      </c>
      <c r="P18" s="471">
        <v>26</v>
      </c>
      <c r="Q18" s="480"/>
      <c r="R18" s="480"/>
    </row>
    <row r="19" customHeight="1" spans="1:18">
      <c r="A19" s="497" t="s">
        <v>481</v>
      </c>
      <c r="B19" s="471">
        <v>9100</v>
      </c>
      <c r="C19" s="471"/>
      <c r="D19" s="471">
        <v>9100</v>
      </c>
      <c r="E19" s="471"/>
      <c r="F19" s="471">
        <v>7000</v>
      </c>
      <c r="G19" s="471"/>
      <c r="H19" s="471"/>
      <c r="I19" s="471"/>
      <c r="J19" s="471">
        <v>2100</v>
      </c>
      <c r="K19" s="471"/>
      <c r="L19" s="471"/>
      <c r="M19" s="471"/>
      <c r="N19" s="471"/>
      <c r="O19" s="471"/>
      <c r="P19" s="471"/>
      <c r="Q19" s="480"/>
      <c r="R19" s="480"/>
    </row>
    <row r="20" customHeight="1" spans="1:18">
      <c r="A20" s="497" t="s">
        <v>482</v>
      </c>
      <c r="B20" s="471">
        <v>0</v>
      </c>
      <c r="C20" s="471"/>
      <c r="D20" s="471">
        <v>0</v>
      </c>
      <c r="E20" s="471"/>
      <c r="F20" s="471"/>
      <c r="G20" s="471"/>
      <c r="H20" s="471"/>
      <c r="I20" s="471"/>
      <c r="J20" s="471"/>
      <c r="K20" s="471"/>
      <c r="L20" s="471"/>
      <c r="M20" s="471"/>
      <c r="N20" s="471"/>
      <c r="O20" s="471"/>
      <c r="P20" s="471"/>
      <c r="Q20" s="480"/>
      <c r="R20" s="480"/>
    </row>
    <row r="21" customHeight="1" spans="1:18">
      <c r="A21" s="497" t="s">
        <v>483</v>
      </c>
      <c r="B21" s="471">
        <v>9836</v>
      </c>
      <c r="C21" s="471"/>
      <c r="D21" s="471">
        <v>9836</v>
      </c>
      <c r="E21" s="471">
        <v>1499</v>
      </c>
      <c r="F21" s="471">
        <v>1383</v>
      </c>
      <c r="G21" s="471">
        <v>4376</v>
      </c>
      <c r="H21" s="471">
        <v>2200</v>
      </c>
      <c r="I21" s="471"/>
      <c r="J21" s="471">
        <v>378</v>
      </c>
      <c r="K21" s="471"/>
      <c r="L21" s="471"/>
      <c r="M21" s="471"/>
      <c r="N21" s="471"/>
      <c r="O21" s="471"/>
      <c r="P21" s="471"/>
      <c r="Q21" s="480"/>
      <c r="R21" s="480"/>
    </row>
    <row r="22" customHeight="1" spans="1:18">
      <c r="A22" s="497" t="s">
        <v>484</v>
      </c>
      <c r="B22" s="471">
        <v>10450</v>
      </c>
      <c r="C22" s="471"/>
      <c r="D22" s="471">
        <v>10450</v>
      </c>
      <c r="E22" s="471">
        <v>2749</v>
      </c>
      <c r="F22" s="471">
        <v>1716</v>
      </c>
      <c r="G22" s="471">
        <v>3555</v>
      </c>
      <c r="H22" s="471">
        <v>2430</v>
      </c>
      <c r="I22" s="471"/>
      <c r="J22" s="471"/>
      <c r="K22" s="471"/>
      <c r="L22" s="471"/>
      <c r="M22" s="471"/>
      <c r="N22" s="471"/>
      <c r="O22" s="471"/>
      <c r="P22" s="471"/>
      <c r="Q22" s="480"/>
      <c r="R22" s="480"/>
    </row>
    <row r="23" customHeight="1" spans="1:18">
      <c r="A23" s="497" t="s">
        <v>485</v>
      </c>
      <c r="B23" s="471">
        <v>158321</v>
      </c>
      <c r="C23" s="471">
        <v>31651</v>
      </c>
      <c r="D23" s="471">
        <v>126670</v>
      </c>
      <c r="E23" s="471">
        <v>17069</v>
      </c>
      <c r="F23" s="471">
        <v>21512</v>
      </c>
      <c r="G23" s="471">
        <v>27566</v>
      </c>
      <c r="H23" s="471">
        <v>24000</v>
      </c>
      <c r="I23" s="471"/>
      <c r="J23" s="471">
        <v>14224</v>
      </c>
      <c r="K23" s="471">
        <v>8251</v>
      </c>
      <c r="L23" s="471">
        <v>6688</v>
      </c>
      <c r="M23" s="471">
        <v>6834</v>
      </c>
      <c r="N23" s="471"/>
      <c r="O23" s="471"/>
      <c r="P23" s="471">
        <v>526</v>
      </c>
      <c r="Q23" s="480"/>
      <c r="R23" s="480"/>
    </row>
    <row r="24" customHeight="1" spans="1:18">
      <c r="A24" s="497" t="s">
        <v>486</v>
      </c>
      <c r="B24" s="471">
        <v>1200</v>
      </c>
      <c r="C24" s="471"/>
      <c r="D24" s="471">
        <v>1200</v>
      </c>
      <c r="E24" s="471">
        <v>1200</v>
      </c>
      <c r="F24" s="471"/>
      <c r="G24" s="471"/>
      <c r="H24" s="471"/>
      <c r="I24" s="471"/>
      <c r="J24" s="471"/>
      <c r="K24" s="471"/>
      <c r="L24" s="471"/>
      <c r="M24" s="471"/>
      <c r="N24" s="471"/>
      <c r="O24" s="471"/>
      <c r="P24" s="471"/>
      <c r="Q24" s="480"/>
      <c r="R24" s="480"/>
    </row>
    <row r="25" customHeight="1" spans="1:18">
      <c r="A25" s="496" t="s">
        <v>487</v>
      </c>
      <c r="B25" s="471">
        <v>380</v>
      </c>
      <c r="C25" s="471"/>
      <c r="D25" s="471">
        <v>380</v>
      </c>
      <c r="E25" s="471"/>
      <c r="F25" s="471"/>
      <c r="G25" s="471">
        <v>200</v>
      </c>
      <c r="H25" s="471">
        <v>180</v>
      </c>
      <c r="I25" s="471"/>
      <c r="J25" s="471"/>
      <c r="K25" s="471"/>
      <c r="L25" s="471"/>
      <c r="M25" s="471"/>
      <c r="N25" s="471"/>
      <c r="O25" s="471"/>
      <c r="P25" s="471"/>
      <c r="Q25" s="480"/>
      <c r="R25" s="480"/>
    </row>
    <row r="26" customHeight="1" spans="1:18">
      <c r="A26" s="497" t="s">
        <v>488</v>
      </c>
      <c r="B26" s="471">
        <v>0</v>
      </c>
      <c r="C26" s="471"/>
      <c r="D26" s="471">
        <v>0</v>
      </c>
      <c r="E26" s="471"/>
      <c r="F26" s="471"/>
      <c r="G26" s="471"/>
      <c r="H26" s="471"/>
      <c r="I26" s="471"/>
      <c r="J26" s="471"/>
      <c r="K26" s="471"/>
      <c r="L26" s="471"/>
      <c r="M26" s="471"/>
      <c r="N26" s="471"/>
      <c r="O26" s="471"/>
      <c r="P26" s="471"/>
      <c r="Q26" s="480"/>
      <c r="R26" s="480"/>
    </row>
    <row r="27" customHeight="1" spans="1:18">
      <c r="A27" s="497" t="s">
        <v>489</v>
      </c>
      <c r="B27" s="471">
        <v>23614</v>
      </c>
      <c r="C27" s="471"/>
      <c r="D27" s="471">
        <v>23614</v>
      </c>
      <c r="E27" s="471">
        <v>9191</v>
      </c>
      <c r="F27" s="471">
        <v>2158</v>
      </c>
      <c r="G27" s="471">
        <v>5420</v>
      </c>
      <c r="H27" s="471">
        <v>3000</v>
      </c>
      <c r="I27" s="471"/>
      <c r="J27" s="471">
        <v>3845</v>
      </c>
      <c r="K27" s="471"/>
      <c r="L27" s="471"/>
      <c r="M27" s="471"/>
      <c r="N27" s="471"/>
      <c r="O27" s="471"/>
      <c r="P27" s="471"/>
      <c r="Q27" s="480"/>
      <c r="R27" s="480"/>
    </row>
    <row r="28" customHeight="1" spans="1:18">
      <c r="A28" s="497" t="s">
        <v>490</v>
      </c>
      <c r="B28" s="471">
        <v>0</v>
      </c>
      <c r="C28" s="471"/>
      <c r="D28" s="471">
        <v>0</v>
      </c>
      <c r="E28" s="471"/>
      <c r="F28" s="471"/>
      <c r="G28" s="471"/>
      <c r="H28" s="471"/>
      <c r="I28" s="471"/>
      <c r="J28" s="471"/>
      <c r="K28" s="471"/>
      <c r="L28" s="471"/>
      <c r="M28" s="471"/>
      <c r="N28" s="471"/>
      <c r="O28" s="471"/>
      <c r="P28" s="471"/>
      <c r="Q28" s="480"/>
      <c r="R28" s="480"/>
    </row>
    <row r="29" customHeight="1" spans="1:18">
      <c r="A29" s="497" t="s">
        <v>491</v>
      </c>
      <c r="B29" s="471">
        <v>0</v>
      </c>
      <c r="C29" s="471"/>
      <c r="D29" s="471">
        <v>0</v>
      </c>
      <c r="E29" s="471"/>
      <c r="F29" s="471"/>
      <c r="G29" s="471"/>
      <c r="H29" s="471"/>
      <c r="I29" s="471"/>
      <c r="J29" s="471"/>
      <c r="K29" s="471"/>
      <c r="L29" s="471"/>
      <c r="M29" s="471"/>
      <c r="N29" s="471"/>
      <c r="O29" s="471"/>
      <c r="P29" s="471"/>
      <c r="Q29" s="480"/>
      <c r="R29" s="480"/>
    </row>
    <row r="30" customHeight="1" spans="1:18">
      <c r="A30" s="497" t="s">
        <v>492</v>
      </c>
      <c r="B30" s="471">
        <v>0</v>
      </c>
      <c r="C30" s="471"/>
      <c r="D30" s="471">
        <v>0</v>
      </c>
      <c r="E30" s="471"/>
      <c r="F30" s="471"/>
      <c r="G30" s="471"/>
      <c r="H30" s="471"/>
      <c r="I30" s="471"/>
      <c r="J30" s="471"/>
      <c r="K30" s="471"/>
      <c r="L30" s="471"/>
      <c r="M30" s="471"/>
      <c r="N30" s="471"/>
      <c r="O30" s="471"/>
      <c r="P30" s="471"/>
      <c r="Q30" s="480"/>
      <c r="R30" s="480"/>
    </row>
    <row r="31" customHeight="1" spans="1:18">
      <c r="A31" s="497" t="s">
        <v>493</v>
      </c>
      <c r="B31" s="471">
        <v>12090</v>
      </c>
      <c r="C31" s="471">
        <v>2347</v>
      </c>
      <c r="D31" s="471">
        <v>9743</v>
      </c>
      <c r="E31" s="471">
        <v>2200</v>
      </c>
      <c r="F31" s="471">
        <v>1203</v>
      </c>
      <c r="G31" s="471">
        <v>1562</v>
      </c>
      <c r="H31" s="471">
        <v>1120</v>
      </c>
      <c r="I31" s="471">
        <v>2247</v>
      </c>
      <c r="J31" s="471">
        <v>905</v>
      </c>
      <c r="K31" s="471">
        <v>105</v>
      </c>
      <c r="L31" s="471">
        <v>57</v>
      </c>
      <c r="M31" s="471">
        <v>78</v>
      </c>
      <c r="N31" s="471">
        <v>266</v>
      </c>
      <c r="O31" s="471"/>
      <c r="P31" s="471"/>
      <c r="Q31" s="480"/>
      <c r="R31" s="480"/>
    </row>
    <row r="32" customHeight="1" spans="1:18">
      <c r="A32" s="497" t="s">
        <v>494</v>
      </c>
      <c r="B32" s="471">
        <v>161629</v>
      </c>
      <c r="C32" s="471">
        <v>26435</v>
      </c>
      <c r="D32" s="471">
        <v>135194</v>
      </c>
      <c r="E32" s="471">
        <v>39000</v>
      </c>
      <c r="F32" s="471">
        <v>13860</v>
      </c>
      <c r="G32" s="471">
        <v>21167</v>
      </c>
      <c r="H32" s="471">
        <v>15000</v>
      </c>
      <c r="I32" s="471">
        <v>30479</v>
      </c>
      <c r="J32" s="471">
        <v>9475</v>
      </c>
      <c r="K32" s="471">
        <v>4478</v>
      </c>
      <c r="L32" s="471"/>
      <c r="M32" s="471"/>
      <c r="N32" s="471">
        <v>30</v>
      </c>
      <c r="O32" s="471">
        <v>659</v>
      </c>
      <c r="P32" s="471">
        <v>1046</v>
      </c>
      <c r="Q32" s="480"/>
      <c r="R32" s="480"/>
    </row>
    <row r="33" customHeight="1" spans="1:18">
      <c r="A33" s="497" t="s">
        <v>495</v>
      </c>
      <c r="B33" s="471">
        <v>40</v>
      </c>
      <c r="C33" s="471"/>
      <c r="D33" s="471">
        <v>40</v>
      </c>
      <c r="E33" s="471"/>
      <c r="F33" s="471">
        <v>20</v>
      </c>
      <c r="G33" s="471">
        <v>0</v>
      </c>
      <c r="H33" s="471"/>
      <c r="I33" s="471"/>
      <c r="J33" s="471">
        <v>20</v>
      </c>
      <c r="K33" s="471"/>
      <c r="L33" s="471"/>
      <c r="M33" s="471"/>
      <c r="N33" s="471"/>
      <c r="O33" s="471"/>
      <c r="P33" s="471"/>
      <c r="Q33" s="480"/>
      <c r="R33" s="480"/>
    </row>
    <row r="34" customHeight="1" spans="1:18">
      <c r="A34" s="498" t="s">
        <v>496</v>
      </c>
      <c r="B34" s="471">
        <v>6811</v>
      </c>
      <c r="C34" s="471">
        <v>886</v>
      </c>
      <c r="D34" s="471">
        <v>5925</v>
      </c>
      <c r="E34" s="471">
        <v>400</v>
      </c>
      <c r="F34" s="471">
        <v>1508</v>
      </c>
      <c r="G34" s="471">
        <v>878</v>
      </c>
      <c r="H34" s="471">
        <v>650</v>
      </c>
      <c r="I34" s="471">
        <v>2205</v>
      </c>
      <c r="J34" s="471">
        <v>284</v>
      </c>
      <c r="K34" s="471"/>
      <c r="L34" s="471"/>
      <c r="M34" s="471"/>
      <c r="N34" s="471"/>
      <c r="O34" s="471"/>
      <c r="P34" s="471"/>
      <c r="Q34" s="480"/>
      <c r="R34" s="480"/>
    </row>
    <row r="35" customHeight="1" spans="1:18">
      <c r="A35" s="498" t="s">
        <v>497</v>
      </c>
      <c r="B35" s="471">
        <v>92861</v>
      </c>
      <c r="C35" s="471">
        <v>7504</v>
      </c>
      <c r="D35" s="471">
        <v>85357</v>
      </c>
      <c r="E35" s="471">
        <v>16000</v>
      </c>
      <c r="F35" s="471">
        <v>7091</v>
      </c>
      <c r="G35" s="471">
        <v>15307</v>
      </c>
      <c r="H35" s="495">
        <v>13500</v>
      </c>
      <c r="I35" s="495">
        <v>16560</v>
      </c>
      <c r="J35" s="496">
        <v>5650</v>
      </c>
      <c r="K35" s="495">
        <v>4769</v>
      </c>
      <c r="L35" s="506">
        <v>1592</v>
      </c>
      <c r="M35" s="495">
        <v>2058</v>
      </c>
      <c r="N35" s="495">
        <v>404</v>
      </c>
      <c r="O35" s="495">
        <v>781</v>
      </c>
      <c r="P35" s="495">
        <v>1645</v>
      </c>
      <c r="Q35" s="480"/>
      <c r="R35" s="480"/>
    </row>
    <row r="36" customHeight="1" spans="1:18">
      <c r="A36" s="498" t="s">
        <v>498</v>
      </c>
      <c r="B36" s="471">
        <v>287409</v>
      </c>
      <c r="C36" s="471">
        <v>202459</v>
      </c>
      <c r="D36" s="471">
        <v>84950</v>
      </c>
      <c r="E36" s="499">
        <v>8980</v>
      </c>
      <c r="F36" s="499">
        <v>3922</v>
      </c>
      <c r="G36" s="499">
        <v>8156</v>
      </c>
      <c r="H36" s="495">
        <v>7000</v>
      </c>
      <c r="I36" s="495">
        <v>51654</v>
      </c>
      <c r="J36" s="496">
        <v>3100</v>
      </c>
      <c r="K36" s="495">
        <v>1375</v>
      </c>
      <c r="L36" s="506">
        <v>171</v>
      </c>
      <c r="M36" s="495">
        <v>221</v>
      </c>
      <c r="N36" s="495">
        <v>66</v>
      </c>
      <c r="O36" s="495">
        <v>109</v>
      </c>
      <c r="P36" s="495">
        <v>196</v>
      </c>
      <c r="Q36" s="480"/>
      <c r="R36" s="480"/>
    </row>
    <row r="37" customHeight="1" spans="1:18">
      <c r="A37" s="498" t="s">
        <v>499</v>
      </c>
      <c r="B37" s="471">
        <v>2480</v>
      </c>
      <c r="C37" s="471">
        <v>80</v>
      </c>
      <c r="D37" s="471">
        <v>2400</v>
      </c>
      <c r="E37" s="499">
        <v>2300</v>
      </c>
      <c r="F37" s="499"/>
      <c r="G37" s="499">
        <v>0</v>
      </c>
      <c r="H37" s="495"/>
      <c r="I37" s="495"/>
      <c r="J37" s="496">
        <v>100</v>
      </c>
      <c r="K37" s="495"/>
      <c r="L37" s="506"/>
      <c r="M37" s="495"/>
      <c r="N37" s="495"/>
      <c r="O37" s="495"/>
      <c r="P37" s="495"/>
      <c r="Q37" s="480"/>
      <c r="R37" s="480"/>
    </row>
    <row r="38" s="481" customFormat="1" customHeight="1" spans="1:18">
      <c r="A38" s="500" t="s">
        <v>500</v>
      </c>
      <c r="B38" s="471">
        <v>385</v>
      </c>
      <c r="C38" s="501"/>
      <c r="D38" s="471">
        <v>385</v>
      </c>
      <c r="E38" s="502"/>
      <c r="F38" s="502">
        <v>385</v>
      </c>
      <c r="G38" s="502">
        <v>0</v>
      </c>
      <c r="H38" s="503"/>
      <c r="I38" s="503"/>
      <c r="J38" s="505"/>
      <c r="K38" s="503"/>
      <c r="L38" s="503"/>
      <c r="M38" s="503"/>
      <c r="N38" s="503"/>
      <c r="O38" s="503"/>
      <c r="P38" s="503"/>
      <c r="Q38" s="510"/>
      <c r="R38" s="510"/>
    </row>
    <row r="39" customHeight="1" spans="1:18">
      <c r="A39" s="498" t="s">
        <v>501</v>
      </c>
      <c r="B39" s="471">
        <v>77631</v>
      </c>
      <c r="C39" s="471">
        <v>39</v>
      </c>
      <c r="D39" s="471">
        <v>77592</v>
      </c>
      <c r="E39" s="499">
        <v>14200</v>
      </c>
      <c r="F39" s="499">
        <v>6908</v>
      </c>
      <c r="G39" s="499">
        <v>20992</v>
      </c>
      <c r="H39" s="495">
        <v>10000</v>
      </c>
      <c r="I39" s="495">
        <v>15584</v>
      </c>
      <c r="J39" s="496">
        <v>7100</v>
      </c>
      <c r="K39" s="495">
        <v>200</v>
      </c>
      <c r="L39" s="506">
        <v>201</v>
      </c>
      <c r="M39" s="495">
        <v>472</v>
      </c>
      <c r="N39" s="495">
        <v>1333</v>
      </c>
      <c r="O39" s="495">
        <v>304</v>
      </c>
      <c r="P39" s="495">
        <v>298</v>
      </c>
      <c r="Q39" s="480"/>
      <c r="R39" s="480"/>
    </row>
    <row r="40" customHeight="1" spans="1:18">
      <c r="A40" s="498" t="s">
        <v>502</v>
      </c>
      <c r="B40" s="471">
        <v>20467</v>
      </c>
      <c r="C40" s="471">
        <v>526</v>
      </c>
      <c r="D40" s="471">
        <v>19941</v>
      </c>
      <c r="E40" s="499">
        <v>400</v>
      </c>
      <c r="F40" s="499">
        <v>161</v>
      </c>
      <c r="G40" s="499">
        <v>141</v>
      </c>
      <c r="H40" s="495">
        <v>2000</v>
      </c>
      <c r="I40" s="495">
        <v>15461</v>
      </c>
      <c r="J40" s="496">
        <v>1675</v>
      </c>
      <c r="K40" s="495">
        <v>103</v>
      </c>
      <c r="L40" s="506"/>
      <c r="M40" s="495"/>
      <c r="N40" s="495"/>
      <c r="O40" s="495"/>
      <c r="P40" s="495"/>
      <c r="Q40" s="480"/>
      <c r="R40" s="480"/>
    </row>
    <row r="41" customHeight="1" spans="1:18">
      <c r="A41" s="504" t="s">
        <v>503</v>
      </c>
      <c r="B41" s="471">
        <v>0</v>
      </c>
      <c r="C41" s="471"/>
      <c r="D41" s="471">
        <v>0</v>
      </c>
      <c r="E41" s="502"/>
      <c r="F41" s="502"/>
      <c r="G41" s="502">
        <v>0</v>
      </c>
      <c r="H41" s="503"/>
      <c r="I41" s="503"/>
      <c r="J41" s="505"/>
      <c r="K41" s="503"/>
      <c r="L41" s="503"/>
      <c r="M41" s="503"/>
      <c r="N41" s="503"/>
      <c r="O41" s="503"/>
      <c r="P41" s="495"/>
      <c r="Q41" s="480"/>
      <c r="R41" s="480"/>
    </row>
    <row r="42" customHeight="1" spans="1:18">
      <c r="A42" s="504" t="s">
        <v>504</v>
      </c>
      <c r="B42" s="471">
        <v>0</v>
      </c>
      <c r="C42" s="471"/>
      <c r="D42" s="471">
        <v>0</v>
      </c>
      <c r="E42" s="502"/>
      <c r="F42" s="502"/>
      <c r="G42" s="502"/>
      <c r="H42" s="503"/>
      <c r="I42" s="503"/>
      <c r="J42" s="505"/>
      <c r="K42" s="503"/>
      <c r="L42" s="503"/>
      <c r="M42" s="503"/>
      <c r="N42" s="503"/>
      <c r="O42" s="503"/>
      <c r="P42" s="495"/>
      <c r="Q42" s="480"/>
      <c r="R42" s="480"/>
    </row>
    <row r="43" customHeight="1" spans="1:18">
      <c r="A43" s="504" t="s">
        <v>505</v>
      </c>
      <c r="B43" s="471">
        <v>0</v>
      </c>
      <c r="C43" s="471"/>
      <c r="D43" s="471">
        <v>0</v>
      </c>
      <c r="E43" s="502"/>
      <c r="F43" s="502"/>
      <c r="G43" s="502"/>
      <c r="H43" s="503"/>
      <c r="I43" s="503"/>
      <c r="J43" s="505"/>
      <c r="K43" s="503"/>
      <c r="L43" s="503"/>
      <c r="M43" s="503"/>
      <c r="N43" s="503"/>
      <c r="O43" s="503"/>
      <c r="P43" s="495"/>
      <c r="Q43" s="480"/>
      <c r="R43" s="480"/>
    </row>
    <row r="44" customHeight="1" spans="1:18">
      <c r="A44" s="504" t="s">
        <v>506</v>
      </c>
      <c r="B44" s="471">
        <v>0</v>
      </c>
      <c r="C44" s="471"/>
      <c r="D44" s="471">
        <v>0</v>
      </c>
      <c r="E44" s="499"/>
      <c r="F44" s="499"/>
      <c r="G44" s="499"/>
      <c r="H44" s="495"/>
      <c r="I44" s="495"/>
      <c r="J44" s="496"/>
      <c r="K44" s="495"/>
      <c r="L44" s="506"/>
      <c r="M44" s="495"/>
      <c r="N44" s="495"/>
      <c r="O44" s="495"/>
      <c r="P44" s="495"/>
      <c r="Q44" s="480"/>
      <c r="R44" s="480"/>
    </row>
    <row r="45" customHeight="1" spans="1:18">
      <c r="A45" s="504" t="s">
        <v>507</v>
      </c>
      <c r="B45" s="471">
        <v>2598</v>
      </c>
      <c r="C45" s="471"/>
      <c r="D45" s="471">
        <v>2598</v>
      </c>
      <c r="E45" s="499">
        <v>1200</v>
      </c>
      <c r="F45" s="499">
        <v>52</v>
      </c>
      <c r="G45" s="499"/>
      <c r="H45" s="495"/>
      <c r="I45" s="495">
        <v>211</v>
      </c>
      <c r="J45" s="495">
        <v>1135</v>
      </c>
      <c r="K45" s="495"/>
      <c r="L45" s="506"/>
      <c r="M45" s="495"/>
      <c r="N45" s="495"/>
      <c r="O45" s="495"/>
      <c r="P45" s="495"/>
      <c r="Q45" s="480"/>
      <c r="R45" s="480"/>
    </row>
    <row r="46" customHeight="1" spans="1:18">
      <c r="A46" s="504" t="s">
        <v>508</v>
      </c>
      <c r="B46" s="471">
        <v>3200</v>
      </c>
      <c r="C46" s="471"/>
      <c r="D46" s="471">
        <v>3200</v>
      </c>
      <c r="E46" s="499"/>
      <c r="F46" s="499"/>
      <c r="G46" s="499"/>
      <c r="H46" s="495"/>
      <c r="I46" s="495">
        <v>3200</v>
      </c>
      <c r="J46" s="495"/>
      <c r="K46" s="495"/>
      <c r="L46" s="506"/>
      <c r="M46" s="495"/>
      <c r="N46" s="495"/>
      <c r="O46" s="495"/>
      <c r="P46" s="495"/>
      <c r="Q46" s="480"/>
      <c r="R46" s="480"/>
    </row>
    <row r="47" customHeight="1" spans="1:18">
      <c r="A47" s="504" t="s">
        <v>509</v>
      </c>
      <c r="B47" s="471">
        <v>0</v>
      </c>
      <c r="C47" s="471"/>
      <c r="D47" s="471">
        <v>0</v>
      </c>
      <c r="E47" s="499"/>
      <c r="F47" s="499"/>
      <c r="G47" s="499"/>
      <c r="H47" s="495"/>
      <c r="I47" s="495"/>
      <c r="J47" s="496"/>
      <c r="K47" s="495"/>
      <c r="L47" s="506"/>
      <c r="M47" s="495"/>
      <c r="N47" s="495"/>
      <c r="O47" s="495"/>
      <c r="P47" s="495"/>
      <c r="Q47" s="480"/>
      <c r="R47" s="480"/>
    </row>
    <row r="48" customHeight="1" spans="1:18">
      <c r="A48" s="498" t="s">
        <v>510</v>
      </c>
      <c r="B48" s="471">
        <v>0</v>
      </c>
      <c r="C48" s="471"/>
      <c r="D48" s="471">
        <v>0</v>
      </c>
      <c r="E48" s="499"/>
      <c r="F48" s="499"/>
      <c r="G48" s="499"/>
      <c r="H48" s="495"/>
      <c r="I48" s="495"/>
      <c r="J48" s="496"/>
      <c r="K48" s="495"/>
      <c r="L48" s="506"/>
      <c r="M48" s="495"/>
      <c r="N48" s="495"/>
      <c r="O48" s="495"/>
      <c r="P48" s="495"/>
      <c r="Q48" s="480"/>
      <c r="R48" s="480"/>
    </row>
    <row r="49" customHeight="1" spans="1:18">
      <c r="A49" s="498" t="s">
        <v>511</v>
      </c>
      <c r="B49" s="471">
        <v>57713</v>
      </c>
      <c r="C49" s="471"/>
      <c r="D49" s="471">
        <v>57713</v>
      </c>
      <c r="E49" s="499">
        <v>1929</v>
      </c>
      <c r="F49" s="499">
        <v>5540</v>
      </c>
      <c r="G49" s="499">
        <v>915</v>
      </c>
      <c r="H49" s="495"/>
      <c r="I49" s="495">
        <v>3100</v>
      </c>
      <c r="J49" s="496">
        <v>17194</v>
      </c>
      <c r="K49" s="495"/>
      <c r="L49" s="506"/>
      <c r="M49" s="495">
        <v>29035</v>
      </c>
      <c r="N49" s="495"/>
      <c r="O49" s="495"/>
      <c r="P49" s="495"/>
      <c r="Q49" s="480"/>
      <c r="R49" s="480"/>
    </row>
    <row r="50" s="480" customFormat="1" customHeight="1" spans="1:16">
      <c r="A50" s="498" t="s">
        <v>512</v>
      </c>
      <c r="B50" s="471">
        <v>32099</v>
      </c>
      <c r="C50" s="471">
        <v>2918</v>
      </c>
      <c r="D50" s="471">
        <v>29181</v>
      </c>
      <c r="E50" s="471">
        <v>8964</v>
      </c>
      <c r="F50" s="471">
        <v>800</v>
      </c>
      <c r="G50" s="471">
        <v>2582</v>
      </c>
      <c r="H50" s="471">
        <v>9730</v>
      </c>
      <c r="I50" s="471">
        <v>6368</v>
      </c>
      <c r="J50" s="471">
        <v>700</v>
      </c>
      <c r="K50" s="471">
        <v>0</v>
      </c>
      <c r="L50" s="471">
        <v>0</v>
      </c>
      <c r="M50" s="471">
        <v>0</v>
      </c>
      <c r="N50" s="471">
        <v>0</v>
      </c>
      <c r="O50" s="471">
        <v>37</v>
      </c>
      <c r="P50" s="471"/>
    </row>
    <row r="51" customHeight="1" spans="1:18">
      <c r="A51" s="498" t="s">
        <v>513</v>
      </c>
      <c r="B51" s="471">
        <v>208</v>
      </c>
      <c r="C51" s="471">
        <v>31</v>
      </c>
      <c r="D51" s="471">
        <v>177</v>
      </c>
      <c r="E51" s="499">
        <v>20</v>
      </c>
      <c r="F51" s="499">
        <v>0.7</v>
      </c>
      <c r="G51" s="499">
        <v>16</v>
      </c>
      <c r="H51" s="495">
        <v>30</v>
      </c>
      <c r="I51" s="495">
        <v>110</v>
      </c>
      <c r="J51" s="495"/>
      <c r="K51" s="495"/>
      <c r="L51" s="506"/>
      <c r="M51" s="495"/>
      <c r="N51" s="495"/>
      <c r="O51" s="495"/>
      <c r="P51" s="495"/>
      <c r="Q51" s="480"/>
      <c r="R51" s="480"/>
    </row>
    <row r="52" customHeight="1" spans="1:18">
      <c r="A52" s="498" t="s">
        <v>514</v>
      </c>
      <c r="B52" s="471">
        <v>0</v>
      </c>
      <c r="C52" s="471"/>
      <c r="D52" s="471">
        <v>0</v>
      </c>
      <c r="E52" s="502"/>
      <c r="F52" s="499"/>
      <c r="G52" s="499">
        <v>0</v>
      </c>
      <c r="H52" s="495"/>
      <c r="I52" s="495"/>
      <c r="J52" s="495"/>
      <c r="K52" s="495"/>
      <c r="L52" s="506"/>
      <c r="M52" s="495"/>
      <c r="N52" s="495"/>
      <c r="O52" s="495"/>
      <c r="P52" s="495"/>
      <c r="Q52" s="480"/>
      <c r="R52" s="480"/>
    </row>
    <row r="53" customHeight="1" spans="1:18">
      <c r="A53" s="498" t="s">
        <v>515</v>
      </c>
      <c r="B53" s="471">
        <v>44</v>
      </c>
      <c r="C53" s="471"/>
      <c r="D53" s="471">
        <v>44</v>
      </c>
      <c r="E53" s="499">
        <v>44</v>
      </c>
      <c r="F53" s="499"/>
      <c r="G53" s="499">
        <v>0</v>
      </c>
      <c r="H53" s="495"/>
      <c r="I53" s="495"/>
      <c r="J53" s="495"/>
      <c r="K53" s="495"/>
      <c r="L53" s="506"/>
      <c r="M53" s="495"/>
      <c r="N53" s="495"/>
      <c r="O53" s="495"/>
      <c r="P53" s="495"/>
      <c r="Q53" s="480"/>
      <c r="R53" s="480"/>
    </row>
    <row r="54" customHeight="1" spans="1:18">
      <c r="A54" s="498" t="s">
        <v>516</v>
      </c>
      <c r="B54" s="471">
        <v>30</v>
      </c>
      <c r="C54" s="471"/>
      <c r="D54" s="471">
        <v>30</v>
      </c>
      <c r="E54" s="499"/>
      <c r="F54" s="499"/>
      <c r="G54" s="499">
        <v>0</v>
      </c>
      <c r="H54" s="495"/>
      <c r="I54" s="495">
        <v>30</v>
      </c>
      <c r="J54" s="495"/>
      <c r="K54" s="495"/>
      <c r="L54" s="506"/>
      <c r="M54" s="495"/>
      <c r="N54" s="495"/>
      <c r="O54" s="495"/>
      <c r="P54" s="495"/>
      <c r="Q54" s="480"/>
      <c r="R54" s="480"/>
    </row>
    <row r="55" customHeight="1" spans="1:18">
      <c r="A55" s="497" t="s">
        <v>517</v>
      </c>
      <c r="B55" s="471">
        <v>1488</v>
      </c>
      <c r="C55" s="471">
        <v>879</v>
      </c>
      <c r="D55" s="471">
        <v>610</v>
      </c>
      <c r="E55" s="499">
        <v>600</v>
      </c>
      <c r="F55" s="499">
        <v>9.5</v>
      </c>
      <c r="G55" s="499">
        <v>0</v>
      </c>
      <c r="H55" s="495"/>
      <c r="I55" s="495"/>
      <c r="J55" s="495"/>
      <c r="K55" s="495"/>
      <c r="L55" s="506"/>
      <c r="M55" s="495"/>
      <c r="N55" s="495"/>
      <c r="O55" s="495"/>
      <c r="P55" s="495"/>
      <c r="Q55" s="480"/>
      <c r="R55" s="480"/>
    </row>
    <row r="56" customHeight="1" spans="1:18">
      <c r="A56" s="497" t="s">
        <v>518</v>
      </c>
      <c r="B56" s="471">
        <v>1064</v>
      </c>
      <c r="C56" s="471"/>
      <c r="D56" s="471">
        <v>1064</v>
      </c>
      <c r="E56" s="471"/>
      <c r="F56" s="471"/>
      <c r="G56" s="471">
        <v>64</v>
      </c>
      <c r="H56" s="471">
        <v>1000</v>
      </c>
      <c r="I56" s="471"/>
      <c r="J56" s="471"/>
      <c r="K56" s="471"/>
      <c r="L56" s="471"/>
      <c r="M56" s="471"/>
      <c r="N56" s="471"/>
      <c r="O56" s="471"/>
      <c r="P56" s="471"/>
      <c r="Q56" s="480"/>
      <c r="R56" s="480"/>
    </row>
    <row r="57" customHeight="1" spans="1:18">
      <c r="A57" s="497" t="s">
        <v>519</v>
      </c>
      <c r="B57" s="471">
        <v>0</v>
      </c>
      <c r="C57" s="471"/>
      <c r="D57" s="471">
        <v>0</v>
      </c>
      <c r="E57" s="471"/>
      <c r="F57" s="471"/>
      <c r="G57" s="471">
        <v>0</v>
      </c>
      <c r="H57" s="471"/>
      <c r="I57" s="471"/>
      <c r="J57" s="471"/>
      <c r="K57" s="471"/>
      <c r="L57" s="471"/>
      <c r="M57" s="471"/>
      <c r="N57" s="471"/>
      <c r="O57" s="471"/>
      <c r="P57" s="471"/>
      <c r="Q57" s="480"/>
      <c r="R57" s="480"/>
    </row>
    <row r="58" s="481" customFormat="1" customHeight="1" spans="1:18">
      <c r="A58" s="505" t="s">
        <v>520</v>
      </c>
      <c r="B58" s="471">
        <v>0</v>
      </c>
      <c r="C58" s="505"/>
      <c r="D58" s="471">
        <v>0</v>
      </c>
      <c r="E58" s="502"/>
      <c r="F58" s="502"/>
      <c r="G58" s="502"/>
      <c r="H58" s="502"/>
      <c r="I58" s="502"/>
      <c r="J58" s="502"/>
      <c r="K58" s="502"/>
      <c r="L58" s="502"/>
      <c r="M58" s="502"/>
      <c r="N58" s="502"/>
      <c r="O58" s="502"/>
      <c r="P58" s="502"/>
      <c r="Q58" s="510"/>
      <c r="R58" s="510"/>
    </row>
    <row r="59" s="481" customFormat="1" customHeight="1" spans="1:18">
      <c r="A59" s="505" t="s">
        <v>521</v>
      </c>
      <c r="B59" s="471">
        <v>2502</v>
      </c>
      <c r="C59" s="505">
        <v>1109</v>
      </c>
      <c r="D59" s="471">
        <v>1394</v>
      </c>
      <c r="E59" s="502">
        <v>300</v>
      </c>
      <c r="F59" s="502">
        <v>182</v>
      </c>
      <c r="G59" s="502">
        <v>212</v>
      </c>
      <c r="H59" s="502">
        <v>200</v>
      </c>
      <c r="I59" s="502">
        <v>500</v>
      </c>
      <c r="J59" s="502"/>
      <c r="K59" s="502"/>
      <c r="L59" s="502"/>
      <c r="M59" s="502"/>
      <c r="N59" s="502"/>
      <c r="O59" s="502"/>
      <c r="P59" s="502"/>
      <c r="Q59" s="510"/>
      <c r="R59" s="510"/>
    </row>
    <row r="60" s="481" customFormat="1" customHeight="1" spans="1:18">
      <c r="A60" s="505" t="s">
        <v>522</v>
      </c>
      <c r="B60" s="471">
        <v>680</v>
      </c>
      <c r="C60" s="505">
        <v>680</v>
      </c>
      <c r="D60" s="471">
        <v>0</v>
      </c>
      <c r="E60" s="502"/>
      <c r="F60" s="502"/>
      <c r="G60" s="502">
        <v>0</v>
      </c>
      <c r="H60" s="502"/>
      <c r="I60" s="502"/>
      <c r="J60" s="502"/>
      <c r="K60" s="502"/>
      <c r="L60" s="502"/>
      <c r="M60" s="502"/>
      <c r="N60" s="502"/>
      <c r="O60" s="502"/>
      <c r="P60" s="502"/>
      <c r="Q60" s="510"/>
      <c r="R60" s="510"/>
    </row>
    <row r="61" s="481" customFormat="1" customHeight="1" spans="1:18">
      <c r="A61" s="505" t="s">
        <v>523</v>
      </c>
      <c r="B61" s="471">
        <v>0</v>
      </c>
      <c r="C61" s="505"/>
      <c r="D61" s="471">
        <v>0</v>
      </c>
      <c r="E61" s="502"/>
      <c r="F61" s="502"/>
      <c r="G61" s="502">
        <v>0</v>
      </c>
      <c r="H61" s="502"/>
      <c r="I61" s="502"/>
      <c r="J61" s="502"/>
      <c r="K61" s="502"/>
      <c r="L61" s="502"/>
      <c r="M61" s="502"/>
      <c r="N61" s="502"/>
      <c r="O61" s="502"/>
      <c r="P61" s="502"/>
      <c r="Q61" s="510"/>
      <c r="R61" s="510"/>
    </row>
    <row r="62" s="481" customFormat="1" customHeight="1" spans="1:18">
      <c r="A62" s="505" t="s">
        <v>524</v>
      </c>
      <c r="B62" s="471">
        <v>20972</v>
      </c>
      <c r="C62" s="505">
        <v>220</v>
      </c>
      <c r="D62" s="471">
        <v>20752</v>
      </c>
      <c r="E62" s="502">
        <v>8000</v>
      </c>
      <c r="F62" s="502">
        <v>475</v>
      </c>
      <c r="G62" s="502">
        <v>2290</v>
      </c>
      <c r="H62" s="502">
        <v>6500</v>
      </c>
      <c r="I62" s="502">
        <v>3152</v>
      </c>
      <c r="J62" s="502">
        <v>300</v>
      </c>
      <c r="K62" s="502"/>
      <c r="L62" s="502"/>
      <c r="M62" s="502"/>
      <c r="N62" s="502"/>
      <c r="O62" s="502">
        <v>35</v>
      </c>
      <c r="P62" s="502"/>
      <c r="Q62" s="510"/>
      <c r="R62" s="510"/>
    </row>
    <row r="63" s="481" customFormat="1" customHeight="1" spans="1:18">
      <c r="A63" s="505" t="s">
        <v>525</v>
      </c>
      <c r="B63" s="471">
        <v>4576</v>
      </c>
      <c r="C63" s="505"/>
      <c r="D63" s="471">
        <v>4576</v>
      </c>
      <c r="E63" s="502"/>
      <c r="F63" s="502"/>
      <c r="G63" s="502"/>
      <c r="H63" s="502">
        <v>2000</v>
      </c>
      <c r="I63" s="502">
        <v>2576</v>
      </c>
      <c r="J63" s="502"/>
      <c r="K63" s="502"/>
      <c r="L63" s="502"/>
      <c r="M63" s="502"/>
      <c r="N63" s="502"/>
      <c r="O63" s="502"/>
      <c r="P63" s="502"/>
      <c r="Q63" s="510"/>
      <c r="R63" s="510"/>
    </row>
    <row r="64" s="481" customFormat="1" customHeight="1" spans="1:18">
      <c r="A64" s="505" t="s">
        <v>526</v>
      </c>
      <c r="B64" s="471">
        <v>126</v>
      </c>
      <c r="C64" s="505"/>
      <c r="D64" s="471">
        <v>126</v>
      </c>
      <c r="E64" s="502"/>
      <c r="F64" s="502">
        <v>126</v>
      </c>
      <c r="G64" s="502"/>
      <c r="H64" s="502"/>
      <c r="I64" s="502"/>
      <c r="J64" s="502"/>
      <c r="K64" s="502"/>
      <c r="L64" s="502"/>
      <c r="M64" s="502"/>
      <c r="N64" s="502"/>
      <c r="O64" s="502"/>
      <c r="P64" s="502"/>
      <c r="Q64" s="510"/>
      <c r="R64" s="510"/>
    </row>
    <row r="65" s="481" customFormat="1" customHeight="1" spans="1:18">
      <c r="A65" s="505" t="s">
        <v>527</v>
      </c>
      <c r="B65" s="471">
        <v>400</v>
      </c>
      <c r="C65" s="501"/>
      <c r="D65" s="471">
        <v>400</v>
      </c>
      <c r="E65" s="501"/>
      <c r="F65" s="501"/>
      <c r="G65" s="501"/>
      <c r="H65" s="501"/>
      <c r="I65" s="501"/>
      <c r="J65" s="501">
        <v>400</v>
      </c>
      <c r="K65" s="501"/>
      <c r="L65" s="501"/>
      <c r="M65" s="501"/>
      <c r="N65" s="501"/>
      <c r="O65" s="501"/>
      <c r="P65" s="501"/>
      <c r="Q65" s="510"/>
      <c r="R65" s="510"/>
    </row>
    <row r="66" s="481" customFormat="1" customHeight="1" spans="1:18">
      <c r="A66" s="505" t="s">
        <v>528</v>
      </c>
      <c r="B66" s="471">
        <v>0</v>
      </c>
      <c r="C66" s="505"/>
      <c r="D66" s="471">
        <v>0</v>
      </c>
      <c r="E66" s="502"/>
      <c r="F66" s="502"/>
      <c r="G66" s="502"/>
      <c r="H66" s="502"/>
      <c r="I66" s="502"/>
      <c r="J66" s="502"/>
      <c r="K66" s="502"/>
      <c r="L66" s="502"/>
      <c r="M66" s="502"/>
      <c r="N66" s="502"/>
      <c r="O66" s="502"/>
      <c r="P66" s="502"/>
      <c r="Q66" s="510"/>
      <c r="R66" s="510"/>
    </row>
    <row r="67" customHeight="1" spans="1:18">
      <c r="A67" s="497" t="s">
        <v>529</v>
      </c>
      <c r="B67" s="471">
        <v>0</v>
      </c>
      <c r="C67" s="505"/>
      <c r="D67" s="471">
        <v>0</v>
      </c>
      <c r="E67" s="502"/>
      <c r="F67" s="502"/>
      <c r="G67" s="502"/>
      <c r="H67" s="502"/>
      <c r="I67" s="502"/>
      <c r="J67" s="502"/>
      <c r="K67" s="502"/>
      <c r="L67" s="502"/>
      <c r="M67" s="502"/>
      <c r="N67" s="502"/>
      <c r="O67" s="502"/>
      <c r="P67" s="502"/>
      <c r="Q67" s="480"/>
      <c r="R67" s="480"/>
    </row>
    <row r="68" customHeight="1" spans="1:18">
      <c r="A68" s="497" t="s">
        <v>530</v>
      </c>
      <c r="B68" s="471">
        <v>0</v>
      </c>
      <c r="C68" s="505"/>
      <c r="D68" s="471">
        <v>0</v>
      </c>
      <c r="E68" s="502"/>
      <c r="F68" s="502"/>
      <c r="G68" s="502"/>
      <c r="H68" s="502"/>
      <c r="I68" s="502"/>
      <c r="J68" s="502"/>
      <c r="K68" s="502"/>
      <c r="L68" s="502"/>
      <c r="M68" s="502"/>
      <c r="N68" s="502"/>
      <c r="O68" s="502"/>
      <c r="P68" s="502"/>
      <c r="Q68" s="480"/>
      <c r="R68" s="480"/>
    </row>
    <row r="69" customHeight="1" spans="1:18">
      <c r="A69" s="497" t="s">
        <v>531</v>
      </c>
      <c r="B69" s="471">
        <v>0</v>
      </c>
      <c r="C69" s="511"/>
      <c r="D69" s="471">
        <v>0</v>
      </c>
      <c r="E69" s="512"/>
      <c r="F69" s="512"/>
      <c r="G69" s="512"/>
      <c r="H69" s="512"/>
      <c r="I69" s="512"/>
      <c r="J69" s="512"/>
      <c r="K69" s="512"/>
      <c r="L69" s="511"/>
      <c r="M69" s="512"/>
      <c r="N69" s="512"/>
      <c r="O69" s="512"/>
      <c r="P69" s="512"/>
      <c r="Q69" s="480"/>
      <c r="R69" s="480"/>
    </row>
    <row r="70" customHeight="1" spans="1:18">
      <c r="A70" s="497" t="s">
        <v>532</v>
      </c>
      <c r="B70" s="471">
        <v>9</v>
      </c>
      <c r="C70" s="511"/>
      <c r="D70" s="471">
        <v>9</v>
      </c>
      <c r="E70" s="512"/>
      <c r="F70" s="512">
        <v>7</v>
      </c>
      <c r="G70" s="512"/>
      <c r="H70" s="512"/>
      <c r="I70" s="512"/>
      <c r="J70" s="512"/>
      <c r="K70" s="512"/>
      <c r="L70" s="511"/>
      <c r="M70" s="512"/>
      <c r="N70" s="512"/>
      <c r="O70" s="512">
        <v>2</v>
      </c>
      <c r="P70" s="512"/>
      <c r="Q70" s="480"/>
      <c r="R70" s="480"/>
    </row>
    <row r="71" customHeight="1" spans="1:18">
      <c r="A71" s="497" t="s">
        <v>533</v>
      </c>
      <c r="B71" s="471">
        <v>0</v>
      </c>
      <c r="C71" s="511"/>
      <c r="D71" s="471">
        <v>0</v>
      </c>
      <c r="E71" s="512"/>
      <c r="F71" s="512"/>
      <c r="G71" s="512"/>
      <c r="H71" s="512"/>
      <c r="I71" s="512"/>
      <c r="J71" s="512"/>
      <c r="K71" s="512"/>
      <c r="L71" s="511"/>
      <c r="M71" s="512"/>
      <c r="N71" s="512"/>
      <c r="O71" s="512"/>
      <c r="P71" s="512"/>
      <c r="Q71" s="480"/>
      <c r="R71" s="480"/>
    </row>
    <row r="72" customHeight="1" spans="1:18">
      <c r="A72" s="513" t="s">
        <v>534</v>
      </c>
      <c r="B72" s="514"/>
      <c r="C72" s="514"/>
      <c r="D72" s="514"/>
      <c r="E72" s="514"/>
      <c r="F72" s="480"/>
      <c r="G72" s="480"/>
      <c r="H72" s="480"/>
      <c r="I72" s="480"/>
      <c r="J72" s="480"/>
      <c r="K72" s="480"/>
      <c r="L72" s="480"/>
      <c r="M72" s="480"/>
      <c r="N72" s="480"/>
      <c r="O72" s="480"/>
      <c r="P72" s="480"/>
      <c r="Q72" s="480"/>
      <c r="R72" s="480"/>
    </row>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sheetData>
  <protectedRanges>
    <protectedRange sqref="E8:E13" name="区域2_1_3_1"/>
    <protectedRange sqref="G8:G13" name="区域2_20_1"/>
    <protectedRange sqref="H51:H55 H35:H49" name="区域2_3_1_1"/>
    <protectedRange sqref="I8:I13" name="区域2_5_1_1"/>
    <protectedRange sqref="I43" name="区域2_6_1_1"/>
    <protectedRange sqref="J8:J13" name="区域2_9_1_1"/>
    <protectedRange sqref="J51:J55 J35:J49" name="区域2_8_1_1"/>
    <protectedRange sqref="K8:K13" name="区域2_1_1_1_1"/>
    <protectedRange sqref="K51:K55 K35:K49" name="区域2_2_1_1_1"/>
    <protectedRange sqref="L8 L11" name="区域2_11_1_1"/>
    <protectedRange sqref="L9" name="区域1_1_1_1_1"/>
    <protectedRange sqref="L10" name="区域1_2_1_1"/>
    <protectedRange sqref="L12:L13" name="区域1_3_1_1"/>
    <protectedRange sqref="L51:L55 L35:L49" name="区域2_12_1_1"/>
    <protectedRange sqref="M8:M13" name="区域2_1_2_1_1"/>
    <protectedRange sqref="M51:M55 M35:M49" name="区域2_14_1_1"/>
    <protectedRange sqref="N8:N13" name="区域2_15_1_1"/>
    <protectedRange sqref="N51:N55 N35:N49" name="区域2_16_1_1"/>
    <protectedRange sqref="O8:O13" name="区域2_17_1_1"/>
    <protectedRange sqref="O51:O55 P49 O35:O49" name="区域2_18_1_1"/>
    <protectedRange sqref="P51:P55 P35:P48" name="区域2_2_2_1_1"/>
    <protectedRange sqref="L69:L71" name="区域2_19_1_1"/>
    <protectedRange sqref="H8:H13" name="区域1_1_2_1"/>
    <protectedRange sqref="I35:I42 I51:I55 I44:I49" name="区域2_3_1_1_1"/>
    <protectedRange sqref="A8:A13" name="区域2_5_1_1_1"/>
    <protectedRange sqref="A35:A54" name="区域2_6_1_1_1"/>
    <protectedRange sqref="I35:I42 I51:I55 I44:I49" name="区域2_6_1_1_2"/>
  </protectedRanges>
  <mergeCells count="5">
    <mergeCell ref="A2:P2"/>
    <mergeCell ref="O3:P3"/>
    <mergeCell ref="B4:P4"/>
    <mergeCell ref="A72:E72"/>
    <mergeCell ref="A4:A5"/>
  </mergeCells>
  <printOptions horizontalCentered="1"/>
  <pageMargins left="1.10236220472441" right="1.10236220472441" top="1.10236220472441" bottom="1.10236220472441" header="0.511811023622047" footer="0.511811023622047"/>
  <pageSetup paperSize="9" scale="68" fitToHeight="4"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F12" sqref="F12"/>
    </sheetView>
  </sheetViews>
  <sheetFormatPr defaultColWidth="9" defaultRowHeight="14.25" outlineLevelCol="4"/>
  <cols>
    <col min="1" max="1" width="23.125" style="457" customWidth="1"/>
    <col min="2" max="5" width="24.375" style="458" customWidth="1"/>
  </cols>
  <sheetData>
    <row r="1" spans="1:5">
      <c r="A1" s="459" t="s">
        <v>535</v>
      </c>
      <c r="B1" s="460"/>
      <c r="C1" s="460"/>
      <c r="D1" s="460"/>
      <c r="E1" s="460"/>
    </row>
    <row r="2" ht="33" customHeight="1" spans="1:5">
      <c r="A2" s="461" t="s">
        <v>536</v>
      </c>
      <c r="B2" s="461"/>
      <c r="C2" s="461"/>
      <c r="D2" s="461"/>
      <c r="E2" s="461"/>
    </row>
    <row r="3" ht="22" customHeight="1" spans="1:5">
      <c r="A3" s="462"/>
      <c r="B3" s="463"/>
      <c r="C3" s="464"/>
      <c r="D3" s="464"/>
      <c r="E3" s="465" t="s">
        <v>128</v>
      </c>
    </row>
    <row r="4" ht="24" customHeight="1" spans="1:5">
      <c r="A4" s="466" t="s">
        <v>537</v>
      </c>
      <c r="B4" s="467" t="s">
        <v>125</v>
      </c>
      <c r="C4" s="468" t="s">
        <v>538</v>
      </c>
      <c r="D4" s="468" t="s">
        <v>539</v>
      </c>
      <c r="E4" s="468" t="s">
        <v>540</v>
      </c>
    </row>
    <row r="5" ht="24" customHeight="1" spans="1:5">
      <c r="A5" s="469" t="s">
        <v>541</v>
      </c>
      <c r="B5" s="470">
        <f t="shared" ref="B5:B17" si="0">SUM(C5:E5)</f>
        <v>343967</v>
      </c>
      <c r="C5" s="471">
        <v>15447</v>
      </c>
      <c r="D5" s="472">
        <v>325602</v>
      </c>
      <c r="E5" s="473">
        <v>2918</v>
      </c>
    </row>
    <row r="6" ht="24" customHeight="1" spans="1:5">
      <c r="A6" s="469" t="s">
        <v>542</v>
      </c>
      <c r="B6" s="470">
        <f t="shared" si="0"/>
        <v>224240</v>
      </c>
      <c r="C6" s="473">
        <v>4510</v>
      </c>
      <c r="D6" s="473">
        <v>210766</v>
      </c>
      <c r="E6" s="473">
        <v>8964</v>
      </c>
    </row>
    <row r="7" ht="24" customHeight="1" spans="1:5">
      <c r="A7" s="469" t="s">
        <v>543</v>
      </c>
      <c r="B7" s="470">
        <f t="shared" si="0"/>
        <v>119210</v>
      </c>
      <c r="C7" s="473">
        <v>8910</v>
      </c>
      <c r="D7" s="473">
        <v>109500</v>
      </c>
      <c r="E7" s="473">
        <v>800</v>
      </c>
    </row>
    <row r="8" ht="24" customHeight="1" spans="1:5">
      <c r="A8" s="469" t="s">
        <v>544</v>
      </c>
      <c r="B8" s="470">
        <f t="shared" si="0"/>
        <v>207690</v>
      </c>
      <c r="C8" s="473">
        <v>5910</v>
      </c>
      <c r="D8" s="473">
        <v>199198</v>
      </c>
      <c r="E8" s="473">
        <v>2582</v>
      </c>
    </row>
    <row r="9" ht="24" customHeight="1" spans="1:5">
      <c r="A9" s="469" t="s">
        <v>545</v>
      </c>
      <c r="B9" s="470">
        <f t="shared" si="0"/>
        <v>164372</v>
      </c>
      <c r="C9" s="473">
        <v>9062</v>
      </c>
      <c r="D9" s="473">
        <v>145580</v>
      </c>
      <c r="E9" s="473">
        <v>9730</v>
      </c>
    </row>
    <row r="10" ht="24" customHeight="1" spans="1:5">
      <c r="A10" s="469" t="s">
        <v>546</v>
      </c>
      <c r="B10" s="470">
        <f t="shared" si="0"/>
        <v>297854</v>
      </c>
      <c r="C10" s="473">
        <v>25592</v>
      </c>
      <c r="D10" s="473">
        <v>265894</v>
      </c>
      <c r="E10" s="473">
        <v>6368</v>
      </c>
    </row>
    <row r="11" ht="24" customHeight="1" spans="1:5">
      <c r="A11" s="469" t="s">
        <v>547</v>
      </c>
      <c r="B11" s="470">
        <f t="shared" si="0"/>
        <v>101551</v>
      </c>
      <c r="C11" s="473">
        <v>3851</v>
      </c>
      <c r="D11" s="473">
        <v>97000</v>
      </c>
      <c r="E11" s="473">
        <v>700</v>
      </c>
    </row>
    <row r="12" ht="24" customHeight="1" spans="1:5">
      <c r="A12" s="469" t="s">
        <v>548</v>
      </c>
      <c r="B12" s="470">
        <f t="shared" si="0"/>
        <v>39586</v>
      </c>
      <c r="C12" s="473">
        <v>6092</v>
      </c>
      <c r="D12" s="473">
        <v>33494</v>
      </c>
      <c r="E12" s="473">
        <v>0</v>
      </c>
    </row>
    <row r="13" ht="24" customHeight="1" spans="1:5">
      <c r="A13" s="469" t="s">
        <v>549</v>
      </c>
      <c r="B13" s="470">
        <f t="shared" si="0"/>
        <v>30655</v>
      </c>
      <c r="C13" s="473">
        <v>6913</v>
      </c>
      <c r="D13" s="473">
        <v>23742</v>
      </c>
      <c r="E13" s="473">
        <v>0</v>
      </c>
    </row>
    <row r="14" ht="24" customHeight="1" spans="1:5">
      <c r="A14" s="469" t="s">
        <v>550</v>
      </c>
      <c r="B14" s="470">
        <f t="shared" si="0"/>
        <v>58337</v>
      </c>
      <c r="C14" s="473">
        <v>6378</v>
      </c>
      <c r="D14" s="473">
        <v>51959</v>
      </c>
      <c r="E14" s="473">
        <v>0</v>
      </c>
    </row>
    <row r="15" ht="24" customHeight="1" spans="1:5">
      <c r="A15" s="469" t="s">
        <v>551</v>
      </c>
      <c r="B15" s="470">
        <f t="shared" si="0"/>
        <v>9755</v>
      </c>
      <c r="C15" s="473">
        <v>-657</v>
      </c>
      <c r="D15" s="473">
        <v>10412</v>
      </c>
      <c r="E15" s="473">
        <v>0</v>
      </c>
    </row>
    <row r="16" ht="24" customHeight="1" spans="1:5">
      <c r="A16" s="469" t="s">
        <v>552</v>
      </c>
      <c r="B16" s="474">
        <f t="shared" si="0"/>
        <v>-2008</v>
      </c>
      <c r="C16" s="473">
        <v>-3925</v>
      </c>
      <c r="D16" s="473">
        <v>1880</v>
      </c>
      <c r="E16" s="473">
        <v>37</v>
      </c>
    </row>
    <row r="17" ht="24" customHeight="1" spans="1:5">
      <c r="A17" s="469" t="s">
        <v>553</v>
      </c>
      <c r="B17" s="470">
        <f t="shared" si="0"/>
        <v>8062</v>
      </c>
      <c r="C17" s="473">
        <v>4113</v>
      </c>
      <c r="D17" s="473">
        <v>3949</v>
      </c>
      <c r="E17" s="475">
        <v>0</v>
      </c>
    </row>
    <row r="18" ht="24" customHeight="1" spans="1:5">
      <c r="A18" s="476" t="s">
        <v>451</v>
      </c>
      <c r="B18" s="477">
        <f>SUM(B5:B17)</f>
        <v>1603271</v>
      </c>
      <c r="C18" s="477">
        <f>SUM(C5:C17)</f>
        <v>92196</v>
      </c>
      <c r="D18" s="477">
        <f>SUM(D5:D17)</f>
        <v>1478976</v>
      </c>
      <c r="E18" s="477">
        <f>SUM(E5:E17)-1</f>
        <v>32098</v>
      </c>
    </row>
  </sheetData>
  <mergeCells count="1">
    <mergeCell ref="A2:E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showZeros="0" workbookViewId="0">
      <selection activeCell="A1" sqref="A1"/>
    </sheetView>
  </sheetViews>
  <sheetFormatPr defaultColWidth="13.375" defaultRowHeight="32.25" customHeight="1"/>
  <cols>
    <col min="1" max="1" width="38.875" style="265" customWidth="1"/>
    <col min="2" max="4" width="12.375" style="265" customWidth="1"/>
    <col min="5" max="7" width="12.375" style="453" customWidth="1"/>
    <col min="8" max="8" width="24.75" style="265" customWidth="1"/>
    <col min="9" max="11" width="13.375" style="265" customWidth="1"/>
    <col min="12" max="16384" width="13.375" style="265"/>
  </cols>
  <sheetData>
    <row r="1" s="260" customFormat="1" ht="19.5" customHeight="1" spans="1:7">
      <c r="A1" s="278" t="s">
        <v>554</v>
      </c>
      <c r="E1" s="454"/>
      <c r="F1" s="454"/>
      <c r="G1" s="454"/>
    </row>
    <row r="2" s="267" customFormat="1" ht="48.75" customHeight="1" spans="1:1">
      <c r="A2" s="267" t="s">
        <v>555</v>
      </c>
    </row>
    <row r="3" ht="25.5" customHeight="1" spans="1:21">
      <c r="A3" s="390"/>
      <c r="B3" s="390"/>
      <c r="C3" s="390"/>
      <c r="D3" s="390"/>
      <c r="E3" s="390"/>
      <c r="F3" s="390"/>
      <c r="G3" s="455" t="s">
        <v>2</v>
      </c>
      <c r="H3" s="390"/>
      <c r="I3" s="390"/>
      <c r="J3" s="390"/>
      <c r="K3" s="390"/>
      <c r="L3" s="390"/>
      <c r="M3" s="390"/>
      <c r="N3" s="390"/>
      <c r="O3" s="390"/>
      <c r="P3" s="390"/>
      <c r="Q3" s="390"/>
      <c r="R3" s="390"/>
      <c r="S3" s="390"/>
      <c r="T3" s="390"/>
      <c r="U3" s="390"/>
    </row>
    <row r="4" s="390" customFormat="1" ht="28.5" customHeight="1" spans="1:7">
      <c r="A4" s="456" t="s">
        <v>3</v>
      </c>
      <c r="B4" s="456" t="s">
        <v>556</v>
      </c>
      <c r="C4" s="456"/>
      <c r="D4" s="456"/>
      <c r="E4" s="456" t="s">
        <v>557</v>
      </c>
      <c r="F4" s="456"/>
      <c r="G4" s="456"/>
    </row>
    <row r="5" s="390" customFormat="1" ht="28.5" customHeight="1" spans="1:7">
      <c r="A5" s="456"/>
      <c r="B5" s="456" t="s">
        <v>125</v>
      </c>
      <c r="C5" s="456" t="s">
        <v>455</v>
      </c>
      <c r="D5" s="456" t="s">
        <v>558</v>
      </c>
      <c r="E5" s="456" t="s">
        <v>125</v>
      </c>
      <c r="F5" s="456" t="s">
        <v>455</v>
      </c>
      <c r="G5" s="456" t="s">
        <v>558</v>
      </c>
    </row>
    <row r="6" s="390" customFormat="1" ht="28.5" customHeight="1" spans="1:7">
      <c r="A6" s="330" t="s">
        <v>559</v>
      </c>
      <c r="B6" s="272"/>
      <c r="C6" s="272"/>
      <c r="D6" s="272"/>
      <c r="E6" s="272">
        <v>2313116</v>
      </c>
      <c r="F6" s="272">
        <v>463602</v>
      </c>
      <c r="G6" s="272">
        <f>E6-F6</f>
        <v>1849514</v>
      </c>
    </row>
    <row r="7" s="390" customFormat="1" ht="28.5" customHeight="1" spans="1:7">
      <c r="A7" s="330" t="s">
        <v>560</v>
      </c>
      <c r="B7" s="272"/>
      <c r="C7" s="272"/>
      <c r="D7" s="272"/>
      <c r="E7" s="272">
        <v>2661647</v>
      </c>
      <c r="F7" s="272">
        <v>543993</v>
      </c>
      <c r="G7" s="272">
        <f>E7-F7</f>
        <v>2117654</v>
      </c>
    </row>
    <row r="8" s="390" customFormat="1" ht="28.5" customHeight="1" spans="1:7">
      <c r="A8" s="330" t="s">
        <v>561</v>
      </c>
      <c r="B8" s="272"/>
      <c r="C8" s="272"/>
      <c r="D8" s="272"/>
      <c r="E8" s="272">
        <v>379705</v>
      </c>
      <c r="F8" s="272">
        <v>39000</v>
      </c>
      <c r="G8" s="272">
        <f>E8-F8</f>
        <v>340705</v>
      </c>
    </row>
    <row r="9" s="390" customFormat="1" ht="28.5" customHeight="1" spans="1:7">
      <c r="A9" s="330" t="s">
        <v>562</v>
      </c>
      <c r="B9" s="272"/>
      <c r="C9" s="272"/>
      <c r="D9" s="272"/>
      <c r="E9" s="272">
        <v>175408</v>
      </c>
      <c r="F9" s="272">
        <v>27386</v>
      </c>
      <c r="G9" s="272">
        <f>E9-F9</f>
        <v>148022</v>
      </c>
    </row>
    <row r="10" s="390" customFormat="1" ht="28.5" customHeight="1" spans="1:7">
      <c r="A10" s="330" t="s">
        <v>563</v>
      </c>
      <c r="B10" s="272"/>
      <c r="C10" s="272"/>
      <c r="D10" s="272"/>
      <c r="E10" s="272">
        <v>2517132</v>
      </c>
      <c r="F10" s="272">
        <v>474977</v>
      </c>
      <c r="G10" s="272">
        <f>E10-F10</f>
        <v>2042155</v>
      </c>
    </row>
    <row r="11" s="390" customFormat="1" ht="28.5" customHeight="1" spans="1:7">
      <c r="A11" s="330" t="s">
        <v>564</v>
      </c>
      <c r="B11" s="272">
        <v>100000</v>
      </c>
      <c r="C11" s="272">
        <v>100000</v>
      </c>
      <c r="D11" s="272"/>
      <c r="E11" s="272"/>
      <c r="F11" s="272"/>
      <c r="G11" s="272"/>
    </row>
    <row r="12" ht="20.25" customHeight="1" spans="1:7">
      <c r="A12" s="265" t="s">
        <v>565</v>
      </c>
      <c r="E12" s="265"/>
      <c r="F12" s="265"/>
      <c r="G12" s="265"/>
    </row>
    <row r="13" ht="20.25" customHeight="1" spans="1:7">
      <c r="A13" s="265" t="s">
        <v>566</v>
      </c>
      <c r="E13" s="265"/>
      <c r="F13" s="265"/>
      <c r="G13" s="265"/>
    </row>
    <row r="14" ht="20.25" customHeight="1" spans="5:7">
      <c r="E14" s="265"/>
      <c r="F14" s="265"/>
      <c r="G14" s="265"/>
    </row>
    <row r="15" ht="20.1" customHeight="1"/>
  </sheetData>
  <mergeCells count="7">
    <mergeCell ref="A2:G2"/>
    <mergeCell ref="B4:D4"/>
    <mergeCell ref="E4:G4"/>
    <mergeCell ref="A12:G12"/>
    <mergeCell ref="A13:G13"/>
    <mergeCell ref="A14:G14"/>
    <mergeCell ref="A4:A5"/>
  </mergeCells>
  <printOptions horizontalCentered="1"/>
  <pageMargins left="1.10236220472441" right="1.10236220472441" top="1.10236220472441" bottom="1.10236220472441" header="0.511811023622047" footer="0.511811023622047"/>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showZeros="0" workbookViewId="0">
      <pane xSplit="1" ySplit="4" topLeftCell="B15" activePane="bottomRight" state="frozen"/>
      <selection/>
      <selection pane="topRight"/>
      <selection pane="bottomLeft"/>
      <selection pane="bottomRight" activeCell="A1" sqref="A1"/>
    </sheetView>
  </sheetViews>
  <sheetFormatPr defaultColWidth="8.75" defaultRowHeight="18.75" customHeight="1" outlineLevelCol="6"/>
  <cols>
    <col min="1" max="1" width="29.125" style="265" customWidth="1"/>
    <col min="2" max="4" width="14.375" style="265" customWidth="1"/>
    <col min="5" max="30" width="9" style="265" customWidth="1"/>
    <col min="31" max="16384" width="8.75" style="265"/>
  </cols>
  <sheetData>
    <row r="1" s="260" customFormat="1" ht="19.5" customHeight="1" spans="1:1">
      <c r="A1" s="260" t="s">
        <v>567</v>
      </c>
    </row>
    <row r="2" s="447" customFormat="1" ht="48.75" customHeight="1" spans="1:4">
      <c r="A2" s="449" t="s">
        <v>568</v>
      </c>
      <c r="B2" s="449"/>
      <c r="C2" s="449"/>
      <c r="D2" s="449"/>
    </row>
    <row r="3" ht="21.75" customHeight="1" spans="4:4">
      <c r="D3" s="450" t="s">
        <v>2</v>
      </c>
    </row>
    <row r="4" s="448" customFormat="1" ht="45" customHeight="1" spans="1:4">
      <c r="A4" s="269" t="s">
        <v>569</v>
      </c>
      <c r="B4" s="270" t="s">
        <v>570</v>
      </c>
      <c r="C4" s="269" t="s">
        <v>571</v>
      </c>
      <c r="D4" s="269" t="s">
        <v>572</v>
      </c>
    </row>
    <row r="5" ht="33" customHeight="1" spans="1:4">
      <c r="A5" s="273" t="s">
        <v>573</v>
      </c>
      <c r="B5" s="451">
        <f>SUM(B6:B18)</f>
        <v>2661647</v>
      </c>
      <c r="C5" s="451">
        <f>SUM(C6:C18)</f>
        <v>2517132</v>
      </c>
      <c r="D5" s="272">
        <f>D6</f>
        <v>100000</v>
      </c>
    </row>
    <row r="6" ht="33" customHeight="1" spans="1:4">
      <c r="A6" s="273" t="s">
        <v>574</v>
      </c>
      <c r="B6" s="272">
        <v>543993</v>
      </c>
      <c r="C6" s="272">
        <v>474977</v>
      </c>
      <c r="D6" s="272">
        <v>100000</v>
      </c>
    </row>
    <row r="7" ht="33" customHeight="1" spans="1:4">
      <c r="A7" s="273" t="s">
        <v>575</v>
      </c>
      <c r="B7" s="272">
        <v>989759</v>
      </c>
      <c r="C7" s="272">
        <v>988248</v>
      </c>
      <c r="D7" s="452"/>
    </row>
    <row r="8" ht="33" customHeight="1" spans="1:4">
      <c r="A8" s="273" t="s">
        <v>576</v>
      </c>
      <c r="B8" s="272">
        <v>194367</v>
      </c>
      <c r="C8" s="272">
        <v>180856</v>
      </c>
      <c r="D8" s="452"/>
    </row>
    <row r="9" ht="33" customHeight="1" spans="1:4">
      <c r="A9" s="273" t="s">
        <v>577</v>
      </c>
      <c r="B9" s="272">
        <v>202237</v>
      </c>
      <c r="C9" s="272">
        <v>198837</v>
      </c>
      <c r="D9" s="452"/>
    </row>
    <row r="10" ht="33" customHeight="1" spans="1:4">
      <c r="A10" s="273" t="s">
        <v>578</v>
      </c>
      <c r="B10" s="272">
        <v>93331</v>
      </c>
      <c r="C10" s="272">
        <v>92237</v>
      </c>
      <c r="D10" s="452"/>
    </row>
    <row r="11" ht="33" customHeight="1" spans="1:4">
      <c r="A11" s="273" t="s">
        <v>579</v>
      </c>
      <c r="B11" s="272">
        <v>214684</v>
      </c>
      <c r="C11" s="272">
        <v>198017</v>
      </c>
      <c r="D11" s="452"/>
    </row>
    <row r="12" ht="33" customHeight="1" spans="1:4">
      <c r="A12" s="273" t="s">
        <v>580</v>
      </c>
      <c r="B12" s="272">
        <v>198021</v>
      </c>
      <c r="C12" s="272">
        <v>173230</v>
      </c>
      <c r="D12" s="452"/>
    </row>
    <row r="13" ht="33" customHeight="1" spans="1:4">
      <c r="A13" s="273" t="s">
        <v>581</v>
      </c>
      <c r="B13" s="272">
        <v>52357</v>
      </c>
      <c r="C13" s="272">
        <v>51231</v>
      </c>
      <c r="D13" s="452"/>
    </row>
    <row r="14" ht="33" customHeight="1" spans="1:4">
      <c r="A14" s="273" t="s">
        <v>582</v>
      </c>
      <c r="B14" s="272">
        <v>39374</v>
      </c>
      <c r="C14" s="272">
        <v>37495</v>
      </c>
      <c r="D14" s="452"/>
    </row>
    <row r="15" ht="33" customHeight="1" spans="1:4">
      <c r="A15" s="273" t="s">
        <v>583</v>
      </c>
      <c r="B15" s="272">
        <v>48008</v>
      </c>
      <c r="C15" s="272">
        <v>42406</v>
      </c>
      <c r="D15" s="452"/>
    </row>
    <row r="16" ht="33" customHeight="1" spans="1:7">
      <c r="A16" s="273" t="s">
        <v>584</v>
      </c>
      <c r="B16" s="272">
        <v>43187</v>
      </c>
      <c r="C16" s="272">
        <v>41552</v>
      </c>
      <c r="D16" s="452"/>
      <c r="E16" s="390"/>
      <c r="F16" s="390"/>
      <c r="G16" s="390"/>
    </row>
    <row r="17" ht="33" customHeight="1" spans="1:4">
      <c r="A17" s="273" t="s">
        <v>585</v>
      </c>
      <c r="B17" s="272">
        <v>22692</v>
      </c>
      <c r="C17" s="272">
        <v>20728</v>
      </c>
      <c r="D17" s="452"/>
    </row>
    <row r="18" ht="33" customHeight="1" spans="1:7">
      <c r="A18" s="273" t="s">
        <v>586</v>
      </c>
      <c r="B18" s="272">
        <v>19637</v>
      </c>
      <c r="C18" s="272">
        <v>17318</v>
      </c>
      <c r="D18" s="452"/>
      <c r="E18" s="390"/>
      <c r="F18" s="390"/>
      <c r="G18" s="390"/>
    </row>
    <row r="19" ht="36" customHeight="1" spans="1:3">
      <c r="A19" s="276"/>
      <c r="B19" s="276"/>
      <c r="C19" s="276"/>
    </row>
  </sheetData>
  <mergeCells count="1">
    <mergeCell ref="A2:D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
  <sheetViews>
    <sheetView workbookViewId="0">
      <selection activeCell="G13" sqref="G13"/>
    </sheetView>
  </sheetViews>
  <sheetFormatPr defaultColWidth="9" defaultRowHeight="14.25" outlineLevelCol="3"/>
  <cols>
    <col min="1" max="1" width="34.25" style="430" customWidth="1"/>
    <col min="2" max="3" width="24" style="430" customWidth="1"/>
    <col min="4" max="4" width="24" style="431" customWidth="1"/>
  </cols>
  <sheetData>
    <row r="1" spans="1:4">
      <c r="A1" s="432" t="s">
        <v>587</v>
      </c>
      <c r="D1" s="430"/>
    </row>
    <row r="2" ht="27" spans="1:4">
      <c r="A2" s="433" t="s">
        <v>588</v>
      </c>
      <c r="B2" s="433"/>
      <c r="C2" s="433"/>
      <c r="D2" s="433"/>
    </row>
    <row r="3" spans="4:4">
      <c r="D3" s="430"/>
    </row>
    <row r="4" ht="18.75" spans="1:4">
      <c r="A4" s="434"/>
      <c r="D4" s="435" t="s">
        <v>2</v>
      </c>
    </row>
    <row r="5" spans="1:4">
      <c r="A5" s="436" t="s">
        <v>589</v>
      </c>
      <c r="B5" s="436" t="s">
        <v>590</v>
      </c>
      <c r="C5" s="436" t="s">
        <v>591</v>
      </c>
      <c r="D5" s="437" t="s">
        <v>592</v>
      </c>
    </row>
    <row r="6" spans="1:4">
      <c r="A6" s="438"/>
      <c r="B6" s="438"/>
      <c r="C6" s="438"/>
      <c r="D6" s="439"/>
    </row>
    <row r="7" spans="1:4">
      <c r="A7" s="440"/>
      <c r="B7" s="440"/>
      <c r="C7" s="440"/>
      <c r="D7" s="441"/>
    </row>
    <row r="8" ht="43" customHeight="1" spans="1:4">
      <c r="A8" s="442" t="s">
        <v>593</v>
      </c>
      <c r="B8" s="443">
        <v>5025.85</v>
      </c>
      <c r="C8" s="443">
        <f>SUM(C9:C12)</f>
        <v>4955.56</v>
      </c>
      <c r="D8" s="444">
        <f t="shared" ref="D8:D12" si="0">(C8-B8)/B8</f>
        <v>-0.014</v>
      </c>
    </row>
    <row r="9" ht="43" customHeight="1" spans="1:4">
      <c r="A9" s="442" t="s">
        <v>427</v>
      </c>
      <c r="B9" s="443">
        <v>140.15</v>
      </c>
      <c r="C9" s="445">
        <f>[5]汇总2!Q9</f>
        <v>144.97</v>
      </c>
      <c r="D9" s="444">
        <f t="shared" si="0"/>
        <v>0.0344</v>
      </c>
    </row>
    <row r="10" ht="43" customHeight="1" spans="1:4">
      <c r="A10" s="442" t="s">
        <v>426</v>
      </c>
      <c r="B10" s="443">
        <v>555.82</v>
      </c>
      <c r="C10" s="445">
        <f>[5]汇总2!Q10</f>
        <v>531.53</v>
      </c>
      <c r="D10" s="444">
        <f t="shared" si="0"/>
        <v>-0.0437</v>
      </c>
    </row>
    <row r="11" ht="43" customHeight="1" spans="1:4">
      <c r="A11" s="442" t="s">
        <v>428</v>
      </c>
      <c r="B11" s="443">
        <v>3765.5</v>
      </c>
      <c r="C11" s="445">
        <f>[5]汇总2!Q11</f>
        <v>3713.2</v>
      </c>
      <c r="D11" s="444">
        <f t="shared" si="0"/>
        <v>-0.0139</v>
      </c>
    </row>
    <row r="12" ht="43" customHeight="1" spans="1:4">
      <c r="A12" s="442" t="s">
        <v>432</v>
      </c>
      <c r="B12" s="443">
        <v>564.38</v>
      </c>
      <c r="C12" s="445">
        <f>[5]汇总2!Q12</f>
        <v>565.86</v>
      </c>
      <c r="D12" s="444">
        <f t="shared" si="0"/>
        <v>0.0026</v>
      </c>
    </row>
    <row r="13" ht="141" customHeight="1" spans="1:4">
      <c r="A13" s="446" t="s">
        <v>594</v>
      </c>
      <c r="B13" s="446"/>
      <c r="C13" s="446"/>
      <c r="D13" s="446"/>
    </row>
  </sheetData>
  <mergeCells count="6">
    <mergeCell ref="A2:D2"/>
    <mergeCell ref="A13:D13"/>
    <mergeCell ref="A5:A7"/>
    <mergeCell ref="B5:B7"/>
    <mergeCell ref="C5:C7"/>
    <mergeCell ref="D5:D7"/>
  </mergeCells>
  <pageMargins left="0.75" right="0.75" top="1" bottom="1" header="0.5" footer="0.5"/>
  <pageSetup paperSize="9" scale="92"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1"/>
  <sheetViews>
    <sheetView workbookViewId="0">
      <selection activeCell="A1" sqref="A1"/>
    </sheetView>
  </sheetViews>
  <sheetFormatPr defaultColWidth="9" defaultRowHeight="14.25" outlineLevelCol="1"/>
  <cols>
    <col min="1" max="1" width="45.875" style="419" customWidth="1"/>
    <col min="2" max="2" width="22.5" style="419" customWidth="1"/>
  </cols>
  <sheetData>
    <row r="1" spans="1:2">
      <c r="A1" s="420" t="s">
        <v>595</v>
      </c>
      <c r="B1" s="420"/>
    </row>
    <row r="2" ht="25.5" spans="1:2">
      <c r="A2" s="421" t="s">
        <v>596</v>
      </c>
      <c r="B2" s="421"/>
    </row>
    <row r="3" spans="1:2">
      <c r="A3" s="422"/>
      <c r="B3" s="423" t="s">
        <v>2</v>
      </c>
    </row>
    <row r="4" ht="30" customHeight="1" spans="1:2">
      <c r="A4" s="424" t="s">
        <v>589</v>
      </c>
      <c r="B4" s="424" t="s">
        <v>597</v>
      </c>
    </row>
    <row r="5" ht="30" customHeight="1" spans="1:2">
      <c r="A5" s="425" t="s">
        <v>598</v>
      </c>
      <c r="B5" s="426"/>
    </row>
    <row r="6" ht="30" customHeight="1" spans="1:2">
      <c r="A6" s="425" t="s">
        <v>599</v>
      </c>
      <c r="B6" s="426"/>
    </row>
    <row r="7" ht="30" customHeight="1" spans="1:2">
      <c r="A7" s="425" t="s">
        <v>600</v>
      </c>
      <c r="B7" s="426"/>
    </row>
    <row r="8" ht="30" customHeight="1" spans="1:2">
      <c r="A8" s="425" t="s">
        <v>601</v>
      </c>
      <c r="B8" s="426"/>
    </row>
    <row r="9" ht="30" customHeight="1" spans="1:2">
      <c r="A9" s="425" t="s">
        <v>602</v>
      </c>
      <c r="B9" s="426"/>
    </row>
    <row r="10" ht="30" customHeight="1" spans="1:2">
      <c r="A10" s="425" t="s">
        <v>603</v>
      </c>
      <c r="B10" s="426"/>
    </row>
    <row r="11" ht="30" customHeight="1" spans="1:2">
      <c r="A11" s="425" t="s">
        <v>604</v>
      </c>
      <c r="B11" s="426"/>
    </row>
    <row r="12" ht="30" customHeight="1" spans="1:2">
      <c r="A12" s="425" t="s">
        <v>605</v>
      </c>
      <c r="B12" s="426"/>
    </row>
    <row r="13" ht="30" customHeight="1" spans="1:2">
      <c r="A13" s="425" t="s">
        <v>606</v>
      </c>
      <c r="B13" s="426"/>
    </row>
    <row r="14" ht="30" customHeight="1" spans="1:2">
      <c r="A14" s="425" t="s">
        <v>607</v>
      </c>
      <c r="B14" s="426">
        <v>20000</v>
      </c>
    </row>
    <row r="15" ht="30" customHeight="1" spans="1:2">
      <c r="A15" s="425" t="s">
        <v>608</v>
      </c>
      <c r="B15" s="426"/>
    </row>
    <row r="16" ht="30" customHeight="1" spans="1:2">
      <c r="A16" s="427" t="s">
        <v>609</v>
      </c>
      <c r="B16" s="426">
        <v>20000</v>
      </c>
    </row>
    <row r="17" spans="1:2">
      <c r="A17" s="428"/>
      <c r="B17" s="428"/>
    </row>
    <row r="18" spans="1:2">
      <c r="A18" s="428"/>
      <c r="B18" s="428"/>
    </row>
    <row r="19" spans="1:2">
      <c r="A19" s="428"/>
      <c r="B19" s="428"/>
    </row>
    <row r="20" spans="1:2">
      <c r="A20" s="428"/>
      <c r="B20" s="428"/>
    </row>
    <row r="21" spans="1:2">
      <c r="A21" s="428"/>
      <c r="B21" s="428"/>
    </row>
    <row r="22" spans="1:2">
      <c r="A22" s="428"/>
      <c r="B22" s="428"/>
    </row>
    <row r="23" spans="1:2">
      <c r="A23" s="428"/>
      <c r="B23" s="428"/>
    </row>
    <row r="24" spans="1:2">
      <c r="A24" s="428"/>
      <c r="B24" s="428"/>
    </row>
    <row r="25" spans="1:2">
      <c r="A25" s="428"/>
      <c r="B25" s="428"/>
    </row>
    <row r="26" spans="1:2">
      <c r="A26" s="428"/>
      <c r="B26" s="428"/>
    </row>
    <row r="27" spans="1:2">
      <c r="A27" s="428"/>
      <c r="B27" s="428"/>
    </row>
    <row r="28" spans="1:2">
      <c r="A28" s="428"/>
      <c r="B28" s="428"/>
    </row>
    <row r="29" spans="1:2">
      <c r="A29" s="428"/>
      <c r="B29" s="428"/>
    </row>
    <row r="30" spans="1:2">
      <c r="A30" s="428"/>
      <c r="B30" s="428"/>
    </row>
    <row r="31" spans="1:2">
      <c r="A31" s="428"/>
      <c r="B31" s="428"/>
    </row>
    <row r="32" spans="1:2">
      <c r="A32" s="428"/>
      <c r="B32" s="428"/>
    </row>
    <row r="33" spans="1:2">
      <c r="A33" s="428"/>
      <c r="B33" s="428"/>
    </row>
    <row r="34" spans="1:2">
      <c r="A34" s="428"/>
      <c r="B34" s="428"/>
    </row>
    <row r="35" spans="1:2">
      <c r="A35" s="428"/>
      <c r="B35" s="428"/>
    </row>
    <row r="36" spans="1:2">
      <c r="A36" s="428"/>
      <c r="B36" s="428"/>
    </row>
    <row r="37" spans="1:2">
      <c r="A37" s="428"/>
      <c r="B37" s="428"/>
    </row>
    <row r="38" spans="1:2">
      <c r="A38" s="428"/>
      <c r="B38" s="428"/>
    </row>
    <row r="39" spans="1:2">
      <c r="A39" s="428"/>
      <c r="B39" s="428"/>
    </row>
    <row r="40" spans="1:2">
      <c r="A40" s="428"/>
      <c r="B40" s="428"/>
    </row>
    <row r="41" spans="1:2">
      <c r="A41" s="428"/>
      <c r="B41" s="428"/>
    </row>
    <row r="42" spans="1:2">
      <c r="A42" s="428"/>
      <c r="B42" s="428"/>
    </row>
    <row r="43" spans="1:2">
      <c r="A43" s="428"/>
      <c r="B43" s="428"/>
    </row>
    <row r="44" spans="1:2">
      <c r="A44" s="428"/>
      <c r="B44" s="428"/>
    </row>
    <row r="45" spans="1:2">
      <c r="A45" s="428"/>
      <c r="B45" s="428"/>
    </row>
    <row r="46" spans="1:2">
      <c r="A46" s="428"/>
      <c r="B46" s="428"/>
    </row>
    <row r="47" spans="1:2">
      <c r="A47" s="428"/>
      <c r="B47" s="428"/>
    </row>
    <row r="48" spans="1:2">
      <c r="A48" s="428"/>
      <c r="B48" s="428"/>
    </row>
    <row r="49" spans="1:2">
      <c r="A49" s="428"/>
      <c r="B49" s="428"/>
    </row>
    <row r="50" spans="1:2">
      <c r="A50" s="428"/>
      <c r="B50" s="428"/>
    </row>
    <row r="51" spans="1:2">
      <c r="A51" s="428"/>
      <c r="B51" s="428"/>
    </row>
    <row r="52" spans="1:2">
      <c r="A52" s="428"/>
      <c r="B52" s="428"/>
    </row>
    <row r="53" spans="1:2">
      <c r="A53" s="428"/>
      <c r="B53" s="428"/>
    </row>
    <row r="54" spans="1:2">
      <c r="A54" s="428"/>
      <c r="B54" s="428"/>
    </row>
    <row r="55" spans="1:2">
      <c r="A55" s="428"/>
      <c r="B55" s="428"/>
    </row>
    <row r="56" spans="1:2">
      <c r="A56" s="428"/>
      <c r="B56" s="428"/>
    </row>
    <row r="57" spans="1:2">
      <c r="A57" s="428"/>
      <c r="B57" s="428"/>
    </row>
    <row r="58" spans="1:2">
      <c r="A58" s="428"/>
      <c r="B58" s="428"/>
    </row>
    <row r="59" spans="1:2">
      <c r="A59" s="428"/>
      <c r="B59" s="428"/>
    </row>
    <row r="60" spans="1:2">
      <c r="A60" s="428"/>
      <c r="B60" s="428"/>
    </row>
    <row r="61" spans="1:2">
      <c r="A61" s="428"/>
      <c r="B61" s="428"/>
    </row>
    <row r="62" spans="1:2">
      <c r="A62" s="428"/>
      <c r="B62" s="428"/>
    </row>
    <row r="63" spans="1:2">
      <c r="A63" s="428"/>
      <c r="B63" s="428"/>
    </row>
    <row r="64" spans="1:2">
      <c r="A64" s="428"/>
      <c r="B64" s="428"/>
    </row>
    <row r="65" spans="1:2">
      <c r="A65" s="428"/>
      <c r="B65" s="428"/>
    </row>
    <row r="66" spans="1:2">
      <c r="A66" s="428"/>
      <c r="B66" s="428"/>
    </row>
    <row r="67" spans="1:2">
      <c r="A67" s="428"/>
      <c r="B67" s="428"/>
    </row>
    <row r="68" spans="1:2">
      <c r="A68" s="428"/>
      <c r="B68" s="428"/>
    </row>
    <row r="69" spans="1:2">
      <c r="A69" s="428"/>
      <c r="B69" s="428"/>
    </row>
    <row r="70" spans="1:2">
      <c r="A70" s="428"/>
      <c r="B70" s="428"/>
    </row>
    <row r="71" spans="1:2">
      <c r="A71" s="428"/>
      <c r="B71" s="428"/>
    </row>
    <row r="72" spans="1:2">
      <c r="A72" s="428"/>
      <c r="B72" s="428"/>
    </row>
    <row r="73" spans="1:2">
      <c r="A73" s="428"/>
      <c r="B73" s="428"/>
    </row>
    <row r="74" spans="1:2">
      <c r="A74" s="428"/>
      <c r="B74" s="428"/>
    </row>
    <row r="75" spans="1:2">
      <c r="A75" s="428"/>
      <c r="B75" s="428"/>
    </row>
    <row r="76" spans="1:2">
      <c r="A76" s="428"/>
      <c r="B76" s="428"/>
    </row>
    <row r="77" spans="1:2">
      <c r="A77" s="428"/>
      <c r="B77" s="428"/>
    </row>
    <row r="78" spans="1:2">
      <c r="A78" s="428"/>
      <c r="B78" s="428"/>
    </row>
    <row r="79" spans="1:2">
      <c r="A79" s="428"/>
      <c r="B79" s="428"/>
    </row>
    <row r="80" spans="1:2">
      <c r="A80" s="428"/>
      <c r="B80" s="428"/>
    </row>
    <row r="81" spans="1:2">
      <c r="A81" s="428"/>
      <c r="B81" s="428"/>
    </row>
    <row r="82" spans="1:2">
      <c r="A82" s="428"/>
      <c r="B82" s="428"/>
    </row>
    <row r="83" spans="1:2">
      <c r="A83" s="428"/>
      <c r="B83" s="428"/>
    </row>
    <row r="84" spans="1:2">
      <c r="A84" s="428"/>
      <c r="B84" s="428"/>
    </row>
    <row r="85" spans="1:2">
      <c r="A85" s="428"/>
      <c r="B85" s="428"/>
    </row>
    <row r="86" spans="1:2">
      <c r="A86" s="428"/>
      <c r="B86" s="428"/>
    </row>
    <row r="87" spans="1:2">
      <c r="A87" s="428"/>
      <c r="B87" s="428"/>
    </row>
    <row r="88" spans="1:2">
      <c r="A88" s="428"/>
      <c r="B88" s="428"/>
    </row>
    <row r="89" spans="1:2">
      <c r="A89" s="428"/>
      <c r="B89" s="428"/>
    </row>
    <row r="90" spans="1:2">
      <c r="A90" s="428"/>
      <c r="B90" s="428"/>
    </row>
    <row r="91" spans="1:2">
      <c r="A91" s="428"/>
      <c r="B91" s="428"/>
    </row>
    <row r="92" spans="1:2">
      <c r="A92" s="428"/>
      <c r="B92" s="428"/>
    </row>
    <row r="93" spans="1:2">
      <c r="A93" s="428"/>
      <c r="B93" s="428"/>
    </row>
    <row r="94" spans="1:2">
      <c r="A94" s="428"/>
      <c r="B94" s="428"/>
    </row>
    <row r="95" spans="1:2">
      <c r="A95" s="428"/>
      <c r="B95" s="428"/>
    </row>
    <row r="96" spans="1:2">
      <c r="A96" s="428"/>
      <c r="B96" s="428"/>
    </row>
    <row r="97" spans="1:2">
      <c r="A97" s="428"/>
      <c r="B97" s="428"/>
    </row>
    <row r="98" spans="1:2">
      <c r="A98" s="428"/>
      <c r="B98" s="428"/>
    </row>
    <row r="99" spans="1:2">
      <c r="A99" s="428"/>
      <c r="B99" s="428"/>
    </row>
    <row r="100" spans="1:2">
      <c r="A100" s="428"/>
      <c r="B100" s="428"/>
    </row>
    <row r="101" spans="1:2">
      <c r="A101" s="428"/>
      <c r="B101" s="428"/>
    </row>
    <row r="102" spans="1:2">
      <c r="A102" s="428"/>
      <c r="B102" s="428"/>
    </row>
    <row r="103" spans="1:2">
      <c r="A103" s="428"/>
      <c r="B103" s="428"/>
    </row>
    <row r="104" spans="1:2">
      <c r="A104" s="428"/>
      <c r="B104" s="428"/>
    </row>
    <row r="105" spans="1:2">
      <c r="A105" s="428"/>
      <c r="B105" s="428"/>
    </row>
    <row r="106" spans="1:2">
      <c r="A106" s="428"/>
      <c r="B106" s="428"/>
    </row>
    <row r="107" spans="1:2">
      <c r="A107" s="428"/>
      <c r="B107" s="428"/>
    </row>
    <row r="108" spans="1:2">
      <c r="A108" s="428"/>
      <c r="B108" s="428"/>
    </row>
    <row r="109" spans="1:2">
      <c r="A109" s="428"/>
      <c r="B109" s="428"/>
    </row>
    <row r="110" spans="1:2">
      <c r="A110" s="428"/>
      <c r="B110" s="428"/>
    </row>
    <row r="111" spans="1:2">
      <c r="A111" s="428"/>
      <c r="B111" s="428"/>
    </row>
    <row r="112" spans="1:2">
      <c r="A112" s="428"/>
      <c r="B112" s="428"/>
    </row>
    <row r="113" spans="1:2">
      <c r="A113" s="428"/>
      <c r="B113" s="428"/>
    </row>
    <row r="114" spans="1:2">
      <c r="A114" s="428"/>
      <c r="B114" s="428"/>
    </row>
    <row r="115" spans="1:2">
      <c r="A115" s="428"/>
      <c r="B115" s="428"/>
    </row>
    <row r="116" spans="1:2">
      <c r="A116" s="428"/>
      <c r="B116" s="428"/>
    </row>
    <row r="117" spans="1:2">
      <c r="A117" s="428"/>
      <c r="B117" s="428"/>
    </row>
    <row r="118" spans="1:2">
      <c r="A118" s="428"/>
      <c r="B118" s="428"/>
    </row>
    <row r="119" spans="1:2">
      <c r="A119" s="428"/>
      <c r="B119" s="428"/>
    </row>
    <row r="120" spans="1:2">
      <c r="A120" s="428"/>
      <c r="B120" s="428"/>
    </row>
    <row r="121" spans="1:2">
      <c r="A121" s="428"/>
      <c r="B121" s="428"/>
    </row>
    <row r="122" spans="1:2">
      <c r="A122" s="428"/>
      <c r="B122" s="428"/>
    </row>
    <row r="123" spans="1:2">
      <c r="A123" s="428"/>
      <c r="B123" s="428"/>
    </row>
    <row r="124" spans="1:2">
      <c r="A124" s="428"/>
      <c r="B124" s="428"/>
    </row>
    <row r="125" spans="1:2">
      <c r="A125" s="428"/>
      <c r="B125" s="428"/>
    </row>
    <row r="126" spans="1:2">
      <c r="A126" s="428"/>
      <c r="B126" s="428"/>
    </row>
    <row r="127" spans="1:2">
      <c r="A127" s="428"/>
      <c r="B127" s="428"/>
    </row>
    <row r="128" spans="1:2">
      <c r="A128" s="428"/>
      <c r="B128" s="428"/>
    </row>
    <row r="129" spans="1:2">
      <c r="A129" s="428"/>
      <c r="B129" s="428"/>
    </row>
    <row r="130" spans="1:2">
      <c r="A130" s="428"/>
      <c r="B130" s="428"/>
    </row>
    <row r="131" spans="1:2">
      <c r="A131" s="428"/>
      <c r="B131" s="428"/>
    </row>
    <row r="132" spans="1:2">
      <c r="A132" s="428"/>
      <c r="B132" s="428"/>
    </row>
    <row r="133" spans="1:2">
      <c r="A133" s="428"/>
      <c r="B133" s="428"/>
    </row>
    <row r="134" spans="1:2">
      <c r="A134" s="428"/>
      <c r="B134" s="428"/>
    </row>
    <row r="135" spans="1:2">
      <c r="A135" s="428"/>
      <c r="B135" s="428"/>
    </row>
    <row r="136" spans="1:2">
      <c r="A136" s="428"/>
      <c r="B136" s="428"/>
    </row>
    <row r="137" spans="1:2">
      <c r="A137" s="428"/>
      <c r="B137" s="428"/>
    </row>
    <row r="138" spans="1:2">
      <c r="A138" s="428"/>
      <c r="B138" s="428"/>
    </row>
    <row r="139" spans="1:2">
      <c r="A139" s="428"/>
      <c r="B139" s="428"/>
    </row>
    <row r="140" spans="1:2">
      <c r="A140" s="428"/>
      <c r="B140" s="428"/>
    </row>
    <row r="141" spans="1:2">
      <c r="A141" s="428"/>
      <c r="B141" s="428"/>
    </row>
    <row r="142" spans="1:2">
      <c r="A142" s="428"/>
      <c r="B142" s="428"/>
    </row>
    <row r="143" spans="1:2">
      <c r="A143" s="428"/>
      <c r="B143" s="428"/>
    </row>
    <row r="144" spans="1:2">
      <c r="A144" s="428"/>
      <c r="B144" s="428"/>
    </row>
    <row r="145" spans="1:2">
      <c r="A145" s="428"/>
      <c r="B145" s="428"/>
    </row>
    <row r="146" spans="1:2">
      <c r="A146" s="428"/>
      <c r="B146" s="428"/>
    </row>
    <row r="147" spans="1:2">
      <c r="A147" s="428"/>
      <c r="B147" s="428"/>
    </row>
    <row r="148" spans="1:2">
      <c r="A148" s="428"/>
      <c r="B148" s="428"/>
    </row>
    <row r="149" spans="1:2">
      <c r="A149" s="428"/>
      <c r="B149" s="428"/>
    </row>
    <row r="150" spans="1:2">
      <c r="A150" s="428"/>
      <c r="B150" s="428"/>
    </row>
    <row r="151" spans="1:2">
      <c r="A151" s="428"/>
      <c r="B151" s="428"/>
    </row>
    <row r="152" spans="1:2">
      <c r="A152" s="428"/>
      <c r="B152" s="428"/>
    </row>
    <row r="153" spans="1:2">
      <c r="A153" s="428"/>
      <c r="B153" s="428"/>
    </row>
    <row r="154" spans="1:2">
      <c r="A154" s="428"/>
      <c r="B154" s="428"/>
    </row>
    <row r="155" spans="1:2">
      <c r="A155" s="428"/>
      <c r="B155" s="428"/>
    </row>
    <row r="156" spans="1:2">
      <c r="A156" s="428"/>
      <c r="B156" s="428"/>
    </row>
    <row r="157" spans="1:2">
      <c r="A157" s="428"/>
      <c r="B157" s="428"/>
    </row>
    <row r="158" spans="1:2">
      <c r="A158" s="428"/>
      <c r="B158" s="428"/>
    </row>
    <row r="159" spans="1:2">
      <c r="A159" s="428"/>
      <c r="B159" s="428"/>
    </row>
    <row r="160" spans="1:2">
      <c r="A160" s="428"/>
      <c r="B160" s="428"/>
    </row>
    <row r="161" spans="1:2">
      <c r="A161" s="428"/>
      <c r="B161" s="428"/>
    </row>
    <row r="162" spans="1:2">
      <c r="A162" s="428"/>
      <c r="B162" s="428"/>
    </row>
    <row r="163" spans="1:2">
      <c r="A163" s="428"/>
      <c r="B163" s="428"/>
    </row>
    <row r="164" spans="1:2">
      <c r="A164" s="428"/>
      <c r="B164" s="428"/>
    </row>
    <row r="165" spans="1:2">
      <c r="A165" s="428"/>
      <c r="B165" s="428"/>
    </row>
    <row r="166" spans="1:2">
      <c r="A166" s="428"/>
      <c r="B166" s="428"/>
    </row>
    <row r="167" spans="1:2">
      <c r="A167" s="428"/>
      <c r="B167" s="428"/>
    </row>
    <row r="168" spans="1:2">
      <c r="A168" s="428"/>
      <c r="B168" s="428"/>
    </row>
    <row r="169" spans="1:2">
      <c r="A169" s="428"/>
      <c r="B169" s="428"/>
    </row>
    <row r="170" spans="1:2">
      <c r="A170" s="428"/>
      <c r="B170" s="428"/>
    </row>
    <row r="171" spans="1:2">
      <c r="A171" s="428"/>
      <c r="B171" s="428"/>
    </row>
    <row r="172" spans="1:2">
      <c r="A172" s="428"/>
      <c r="B172" s="428"/>
    </row>
    <row r="173" spans="1:2">
      <c r="A173" s="428"/>
      <c r="B173" s="428"/>
    </row>
    <row r="174" spans="1:2">
      <c r="A174" s="429"/>
      <c r="B174" s="429"/>
    </row>
    <row r="175" spans="1:2">
      <c r="A175" s="429"/>
      <c r="B175" s="429"/>
    </row>
    <row r="176" spans="1:2">
      <c r="A176" s="429"/>
      <c r="B176" s="429"/>
    </row>
    <row r="177" spans="1:2">
      <c r="A177" s="429"/>
      <c r="B177" s="429"/>
    </row>
    <row r="178" spans="1:2">
      <c r="A178" s="429"/>
      <c r="B178" s="429"/>
    </row>
    <row r="179" spans="1:2">
      <c r="A179" s="429"/>
      <c r="B179" s="429"/>
    </row>
    <row r="180" spans="1:2">
      <c r="A180" s="429"/>
      <c r="B180" s="429"/>
    </row>
    <row r="181" spans="1:2">
      <c r="A181" s="429"/>
      <c r="B181" s="429"/>
    </row>
    <row r="182" spans="1:2">
      <c r="A182" s="429"/>
      <c r="B182" s="429"/>
    </row>
    <row r="183" spans="1:2">
      <c r="A183" s="429"/>
      <c r="B183" s="429"/>
    </row>
    <row r="184" spans="1:2">
      <c r="A184" s="429"/>
      <c r="B184" s="429"/>
    </row>
    <row r="185" spans="1:2">
      <c r="A185" s="429"/>
      <c r="B185" s="429"/>
    </row>
    <row r="186" spans="1:2">
      <c r="A186" s="429"/>
      <c r="B186" s="429"/>
    </row>
    <row r="187" spans="1:2">
      <c r="A187" s="429"/>
      <c r="B187" s="429"/>
    </row>
    <row r="188" spans="1:2">
      <c r="A188" s="429"/>
      <c r="B188" s="429"/>
    </row>
    <row r="189" spans="1:2">
      <c r="A189" s="429"/>
      <c r="B189" s="429"/>
    </row>
    <row r="190" spans="1:2">
      <c r="A190" s="429"/>
      <c r="B190" s="429"/>
    </row>
    <row r="191" spans="1:2">
      <c r="A191" s="429"/>
      <c r="B191" s="429"/>
    </row>
    <row r="192" spans="1:2">
      <c r="A192" s="429"/>
      <c r="B192" s="429"/>
    </row>
    <row r="193" spans="1:2">
      <c r="A193" s="429"/>
      <c r="B193" s="429"/>
    </row>
    <row r="194" spans="1:2">
      <c r="A194" s="429"/>
      <c r="B194" s="429"/>
    </row>
    <row r="195" spans="1:2">
      <c r="A195" s="429"/>
      <c r="B195" s="429"/>
    </row>
    <row r="196" spans="1:2">
      <c r="A196" s="429"/>
      <c r="B196" s="429"/>
    </row>
    <row r="197" spans="1:2">
      <c r="A197" s="429"/>
      <c r="B197" s="429"/>
    </row>
    <row r="198" spans="1:2">
      <c r="A198" s="429"/>
      <c r="B198" s="429"/>
    </row>
    <row r="199" spans="1:2">
      <c r="A199" s="429"/>
      <c r="B199" s="429"/>
    </row>
    <row r="200" spans="1:2">
      <c r="A200" s="429"/>
      <c r="B200" s="429"/>
    </row>
    <row r="201" spans="1:2">
      <c r="A201" s="429"/>
      <c r="B201" s="429"/>
    </row>
    <row r="202" spans="1:2">
      <c r="A202" s="429"/>
      <c r="B202" s="429"/>
    </row>
    <row r="203" spans="1:2">
      <c r="A203" s="429"/>
      <c r="B203" s="429"/>
    </row>
    <row r="204" spans="1:2">
      <c r="A204" s="429"/>
      <c r="B204" s="429"/>
    </row>
    <row r="205" spans="1:2">
      <c r="A205" s="429"/>
      <c r="B205" s="429"/>
    </row>
    <row r="206" spans="1:2">
      <c r="A206" s="429"/>
      <c r="B206" s="429"/>
    </row>
    <row r="207" spans="1:2">
      <c r="A207" s="429"/>
      <c r="B207" s="429"/>
    </row>
    <row r="208" spans="1:2">
      <c r="A208" s="429"/>
      <c r="B208" s="429"/>
    </row>
    <row r="209" spans="1:2">
      <c r="A209" s="429"/>
      <c r="B209" s="429"/>
    </row>
    <row r="210" spans="1:2">
      <c r="A210" s="429"/>
      <c r="B210" s="429"/>
    </row>
    <row r="211" spans="1:2">
      <c r="A211" s="429"/>
      <c r="B211" s="429"/>
    </row>
    <row r="212" spans="1:2">
      <c r="A212" s="429"/>
      <c r="B212" s="429"/>
    </row>
    <row r="213" spans="1:2">
      <c r="A213" s="429"/>
      <c r="B213" s="429"/>
    </row>
    <row r="214" spans="1:2">
      <c r="A214" s="429"/>
      <c r="B214" s="429"/>
    </row>
    <row r="215" spans="1:2">
      <c r="A215" s="429"/>
      <c r="B215" s="429"/>
    </row>
    <row r="216" spans="1:2">
      <c r="A216" s="429"/>
      <c r="B216" s="429"/>
    </row>
    <row r="217" spans="1:2">
      <c r="A217" s="429"/>
      <c r="B217" s="429"/>
    </row>
    <row r="218" spans="1:2">
      <c r="A218" s="429"/>
      <c r="B218" s="429"/>
    </row>
    <row r="219" spans="1:2">
      <c r="A219" s="429"/>
      <c r="B219" s="429"/>
    </row>
    <row r="220" spans="1:2">
      <c r="A220" s="429"/>
      <c r="B220" s="429"/>
    </row>
    <row r="221" spans="1:2">
      <c r="A221" s="429"/>
      <c r="B221" s="429"/>
    </row>
    <row r="222" spans="1:2">
      <c r="A222" s="429"/>
      <c r="B222" s="429"/>
    </row>
    <row r="223" spans="1:2">
      <c r="A223" s="429"/>
      <c r="B223" s="429"/>
    </row>
    <row r="224" spans="1:2">
      <c r="A224" s="429"/>
      <c r="B224" s="429"/>
    </row>
    <row r="225" spans="1:2">
      <c r="A225" s="429"/>
      <c r="B225" s="429"/>
    </row>
    <row r="226" spans="1:2">
      <c r="A226" s="429"/>
      <c r="B226" s="429"/>
    </row>
    <row r="227" spans="1:2">
      <c r="A227" s="429"/>
      <c r="B227" s="429"/>
    </row>
    <row r="228" spans="1:2">
      <c r="A228" s="429"/>
      <c r="B228" s="429"/>
    </row>
    <row r="229" spans="1:2">
      <c r="A229" s="429"/>
      <c r="B229" s="429"/>
    </row>
    <row r="230" spans="1:2">
      <c r="A230" s="429"/>
      <c r="B230" s="429"/>
    </row>
    <row r="231" spans="1:2">
      <c r="A231" s="429"/>
      <c r="B231" s="429"/>
    </row>
  </sheetData>
  <mergeCells count="1">
    <mergeCell ref="A2:B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showZeros="0" workbookViewId="0">
      <pane xSplit="1" ySplit="4" topLeftCell="B14" activePane="bottomRight" state="frozen"/>
      <selection/>
      <selection pane="topRight"/>
      <selection pane="bottomLeft"/>
      <selection pane="bottomRight" activeCell="A1" sqref="A1"/>
    </sheetView>
  </sheetViews>
  <sheetFormatPr defaultColWidth="8.75" defaultRowHeight="19.5" customHeight="1" outlineLevelCol="6"/>
  <cols>
    <col min="1" max="1" width="25.75" style="400" customWidth="1"/>
    <col min="2" max="2" width="10.125" style="400" customWidth="1"/>
    <col min="3" max="3" width="25.75" style="400" customWidth="1"/>
    <col min="4" max="4" width="10.125" style="400" customWidth="1"/>
    <col min="5" max="5" width="9" style="400" customWidth="1"/>
    <col min="6" max="6" width="13.25" style="400" customWidth="1"/>
    <col min="7" max="7" width="11.5" style="400" customWidth="1"/>
    <col min="8" max="8" width="9" style="400" customWidth="1"/>
    <col min="9" max="9" width="10.375" style="400" customWidth="1"/>
    <col min="10" max="32" width="9" style="400" customWidth="1"/>
    <col min="33" max="16384" width="8.75" style="400"/>
  </cols>
  <sheetData>
    <row r="1" s="396" customFormat="1" customHeight="1" spans="1:1">
      <c r="A1" s="396" t="s">
        <v>610</v>
      </c>
    </row>
    <row r="2" s="397" customFormat="1" ht="48.75" customHeight="1" spans="1:4">
      <c r="A2" s="401" t="s">
        <v>611</v>
      </c>
      <c r="B2" s="401"/>
      <c r="C2" s="401"/>
      <c r="D2" s="401"/>
    </row>
    <row r="3" customHeight="1" spans="3:4">
      <c r="C3" s="402"/>
      <c r="D3" s="403" t="s">
        <v>2</v>
      </c>
    </row>
    <row r="4" ht="27.95" customHeight="1" spans="1:4">
      <c r="A4" s="404" t="s">
        <v>3</v>
      </c>
      <c r="B4" s="404" t="s">
        <v>4</v>
      </c>
      <c r="C4" s="404" t="s">
        <v>3</v>
      </c>
      <c r="D4" s="404" t="s">
        <v>5</v>
      </c>
    </row>
    <row r="5" ht="27.95" customHeight="1" spans="1:4">
      <c r="A5" s="344" t="s">
        <v>612</v>
      </c>
      <c r="B5" s="411"/>
      <c r="C5" s="405" t="s">
        <v>19</v>
      </c>
      <c r="D5" s="406">
        <v>2</v>
      </c>
    </row>
    <row r="6" ht="27.95" customHeight="1" spans="1:4">
      <c r="A6" s="344" t="s">
        <v>613</v>
      </c>
      <c r="B6" s="272"/>
      <c r="C6" s="405" t="s">
        <v>614</v>
      </c>
      <c r="D6" s="272">
        <v>2</v>
      </c>
    </row>
    <row r="7" ht="27.95" customHeight="1" spans="1:4">
      <c r="A7" s="344" t="s">
        <v>615</v>
      </c>
      <c r="B7" s="272"/>
      <c r="C7" s="407" t="s">
        <v>616</v>
      </c>
      <c r="D7" s="272"/>
    </row>
    <row r="8" ht="27.95" customHeight="1" spans="1:4">
      <c r="A8" s="344" t="s">
        <v>617</v>
      </c>
      <c r="B8" s="272"/>
      <c r="C8" s="405" t="s">
        <v>27</v>
      </c>
      <c r="D8" s="406">
        <v>626888</v>
      </c>
    </row>
    <row r="9" ht="27.95" customHeight="1" spans="1:4">
      <c r="A9" s="344" t="s">
        <v>618</v>
      </c>
      <c r="B9" s="272">
        <v>18434</v>
      </c>
      <c r="C9" s="405" t="s">
        <v>619</v>
      </c>
      <c r="D9" s="272">
        <v>543802</v>
      </c>
    </row>
    <row r="10" ht="27.95" customHeight="1" spans="1:4">
      <c r="A10" s="344" t="s">
        <v>620</v>
      </c>
      <c r="B10" s="272">
        <v>7596</v>
      </c>
      <c r="C10" s="405" t="s">
        <v>621</v>
      </c>
      <c r="D10" s="272">
        <v>13728</v>
      </c>
    </row>
    <row r="11" ht="27.95" customHeight="1" spans="1:4">
      <c r="A11" s="344" t="s">
        <v>622</v>
      </c>
      <c r="B11" s="272">
        <v>687173</v>
      </c>
      <c r="C11" s="405" t="s">
        <v>623</v>
      </c>
      <c r="D11" s="272">
        <v>7096</v>
      </c>
    </row>
    <row r="12" ht="27.95" customHeight="1" spans="1:4">
      <c r="A12" s="412" t="s">
        <v>624</v>
      </c>
      <c r="B12" s="272"/>
      <c r="C12" s="405" t="s">
        <v>625</v>
      </c>
      <c r="D12" s="272">
        <v>42575</v>
      </c>
    </row>
    <row r="13" ht="27.95" customHeight="1" spans="1:4">
      <c r="A13" s="344" t="s">
        <v>626</v>
      </c>
      <c r="B13" s="272"/>
      <c r="C13" s="405" t="s">
        <v>627</v>
      </c>
      <c r="D13" s="272">
        <v>9400</v>
      </c>
    </row>
    <row r="14" ht="27.95" customHeight="1" spans="1:4">
      <c r="A14" s="344" t="s">
        <v>628</v>
      </c>
      <c r="B14" s="272">
        <v>52575</v>
      </c>
      <c r="C14" s="405" t="s">
        <v>629</v>
      </c>
      <c r="D14" s="272"/>
    </row>
    <row r="15" ht="27.95" customHeight="1" spans="1:4">
      <c r="A15" s="344" t="s">
        <v>630</v>
      </c>
      <c r="B15" s="272"/>
      <c r="C15" s="405" t="s">
        <v>631</v>
      </c>
      <c r="D15" s="272">
        <v>10287</v>
      </c>
    </row>
    <row r="16" ht="27.95" customHeight="1" spans="1:4">
      <c r="A16" s="344" t="s">
        <v>632</v>
      </c>
      <c r="B16" s="272"/>
      <c r="C16" s="405" t="s">
        <v>29</v>
      </c>
      <c r="D16" s="406">
        <v>12397</v>
      </c>
    </row>
    <row r="17" ht="27.95" customHeight="1" spans="1:4">
      <c r="A17" s="344" t="s">
        <v>633</v>
      </c>
      <c r="B17" s="272"/>
      <c r="C17" s="407" t="s">
        <v>634</v>
      </c>
      <c r="D17" s="272">
        <v>703</v>
      </c>
    </row>
    <row r="18" ht="27.95" customHeight="1" spans="1:4">
      <c r="A18" s="344" t="s">
        <v>635</v>
      </c>
      <c r="B18" s="272">
        <v>11360</v>
      </c>
      <c r="C18" s="407" t="s">
        <v>636</v>
      </c>
      <c r="D18" s="272">
        <v>11555</v>
      </c>
    </row>
    <row r="19" ht="27.95" customHeight="1" spans="1:4">
      <c r="A19" s="344" t="s">
        <v>637</v>
      </c>
      <c r="B19" s="272"/>
      <c r="C19" s="407" t="s">
        <v>638</v>
      </c>
      <c r="D19" s="272">
        <v>139</v>
      </c>
    </row>
    <row r="20" ht="27.95" customHeight="1" spans="1:4">
      <c r="A20" s="344" t="s">
        <v>639</v>
      </c>
      <c r="B20" s="272">
        <v>27438</v>
      </c>
      <c r="C20" s="407" t="s">
        <v>640</v>
      </c>
      <c r="D20" s="272"/>
    </row>
    <row r="21" ht="27.95" customHeight="1" spans="1:4">
      <c r="A21" s="344"/>
      <c r="B21" s="272"/>
      <c r="C21" s="405" t="s">
        <v>31</v>
      </c>
      <c r="D21" s="406">
        <v>0</v>
      </c>
    </row>
    <row r="22" ht="27.95" customHeight="1" spans="1:4">
      <c r="A22" s="344"/>
      <c r="B22" s="272"/>
      <c r="C22" s="407" t="s">
        <v>641</v>
      </c>
      <c r="D22" s="272"/>
    </row>
    <row r="23" ht="27.95" customHeight="1" spans="1:4">
      <c r="A23" s="414"/>
      <c r="B23" s="414"/>
      <c r="C23" s="405" t="s">
        <v>49</v>
      </c>
      <c r="D23" s="406">
        <v>808756</v>
      </c>
    </row>
    <row r="24" s="398" customFormat="1" ht="27.95" customHeight="1" spans="1:4">
      <c r="A24" s="415"/>
      <c r="B24" s="272"/>
      <c r="C24" s="407" t="s">
        <v>642</v>
      </c>
      <c r="D24" s="408">
        <v>805579</v>
      </c>
    </row>
    <row r="25" s="398" customFormat="1" ht="27.95" customHeight="1" spans="1:4">
      <c r="A25" s="415"/>
      <c r="B25" s="411"/>
      <c r="C25" s="407" t="s">
        <v>643</v>
      </c>
      <c r="D25" s="408">
        <v>1816</v>
      </c>
    </row>
    <row r="26" ht="27.95" customHeight="1" spans="1:4">
      <c r="A26" s="414"/>
      <c r="B26" s="411"/>
      <c r="C26" s="330" t="s">
        <v>644</v>
      </c>
      <c r="D26" s="408">
        <v>1361</v>
      </c>
    </row>
    <row r="27" ht="27.95" customHeight="1" spans="1:4">
      <c r="A27" s="414"/>
      <c r="B27" s="411"/>
      <c r="C27" s="405" t="s">
        <v>51</v>
      </c>
      <c r="D27" s="408">
        <v>162706</v>
      </c>
    </row>
    <row r="28" ht="27.95" customHeight="1" spans="1:4">
      <c r="A28" s="414"/>
      <c r="B28" s="272"/>
      <c r="C28" s="405" t="s">
        <v>53</v>
      </c>
      <c r="D28" s="408">
        <v>250</v>
      </c>
    </row>
    <row r="29" ht="27.95" customHeight="1" spans="1:4">
      <c r="A29" s="409" t="s">
        <v>645</v>
      </c>
      <c r="B29" s="408">
        <v>804576</v>
      </c>
      <c r="C29" s="409" t="s">
        <v>646</v>
      </c>
      <c r="D29" s="408">
        <v>1610999</v>
      </c>
    </row>
    <row r="30" ht="27.95" customHeight="1" spans="1:4">
      <c r="A30" s="273" t="s">
        <v>647</v>
      </c>
      <c r="B30" s="408">
        <v>912797</v>
      </c>
      <c r="C30" s="273" t="s">
        <v>648</v>
      </c>
      <c r="D30" s="408">
        <v>106374</v>
      </c>
    </row>
    <row r="31" ht="27.95" customHeight="1" spans="1:4">
      <c r="A31" s="273" t="s">
        <v>649</v>
      </c>
      <c r="B31" s="408">
        <v>87676</v>
      </c>
      <c r="C31" s="273" t="s">
        <v>650</v>
      </c>
      <c r="D31" s="408">
        <v>0</v>
      </c>
    </row>
    <row r="32" ht="27.95" customHeight="1" spans="1:7">
      <c r="A32" s="273" t="s">
        <v>651</v>
      </c>
      <c r="B32" s="408">
        <v>4100</v>
      </c>
      <c r="C32" s="273" t="s">
        <v>652</v>
      </c>
      <c r="D32" s="408"/>
      <c r="G32" s="416"/>
    </row>
    <row r="33" s="285" customFormat="1" ht="27.95" customHeight="1" spans="1:4">
      <c r="A33" s="273" t="s">
        <v>653</v>
      </c>
      <c r="B33" s="408">
        <v>83576</v>
      </c>
      <c r="C33" s="273" t="s">
        <v>654</v>
      </c>
      <c r="D33" s="408"/>
    </row>
    <row r="34" s="285" customFormat="1" ht="27.95" customHeight="1" spans="1:4">
      <c r="A34" s="273" t="s">
        <v>655</v>
      </c>
      <c r="B34" s="408">
        <v>39321</v>
      </c>
      <c r="C34" s="273" t="s">
        <v>656</v>
      </c>
      <c r="D34" s="408"/>
    </row>
    <row r="35" s="285" customFormat="1" ht="27.95" customHeight="1" spans="1:4">
      <c r="A35" s="413" t="s">
        <v>657</v>
      </c>
      <c r="B35" s="408">
        <v>785800</v>
      </c>
      <c r="C35" s="410" t="s">
        <v>658</v>
      </c>
      <c r="D35" s="408">
        <v>106374</v>
      </c>
    </row>
    <row r="36" s="285" customFormat="1" ht="27.95" customHeight="1" spans="1:4">
      <c r="A36" s="409" t="s">
        <v>68</v>
      </c>
      <c r="B36" s="408">
        <v>1717373</v>
      </c>
      <c r="C36" s="409" t="s">
        <v>69</v>
      </c>
      <c r="D36" s="272">
        <v>1717373</v>
      </c>
    </row>
    <row r="37" s="285" customFormat="1" ht="27.95" customHeight="1" spans="1:4">
      <c r="A37" s="400"/>
      <c r="B37" s="400"/>
      <c r="C37" s="400"/>
      <c r="D37" s="417"/>
    </row>
    <row r="38" s="285" customFormat="1" ht="27.95" customHeight="1" spans="1:4">
      <c r="A38" s="400"/>
      <c r="B38" s="418"/>
      <c r="C38" s="400"/>
      <c r="D38" s="417"/>
    </row>
    <row r="39" ht="27.95" customHeight="1"/>
    <row r="40" ht="21.75" customHeight="1" spans="3:3">
      <c r="C40" s="416">
        <v>0</v>
      </c>
    </row>
    <row r="41" ht="21.75" customHeight="1"/>
    <row r="42" ht="21.75" customHeight="1"/>
    <row r="43" ht="21.75" customHeight="1"/>
    <row r="44" ht="21.75" customHeight="1"/>
    <row r="45" ht="21.75" customHeight="1"/>
    <row r="46" ht="21.75" customHeight="1"/>
    <row r="47" s="399" customFormat="1" ht="21.75" customHeight="1" spans="1:4">
      <c r="A47" s="400"/>
      <c r="B47" s="400"/>
      <c r="C47" s="400"/>
      <c r="D47" s="400"/>
    </row>
    <row r="48" ht="21.75" customHeight="1"/>
    <row r="50" s="399" customFormat="1" customHeight="1" spans="1:4">
      <c r="A50" s="400"/>
      <c r="B50" s="400"/>
      <c r="C50" s="400"/>
      <c r="D50" s="400"/>
    </row>
  </sheetData>
  <protectedRanges>
    <protectedRange sqref="D32" name="区域2_2_1"/>
    <protectedRange sqref="B26 B5:B22 B27" name="区域1_1_1_1"/>
    <protectedRange sqref="B32:B35" name="区域1_2_1_1"/>
    <protectedRange sqref="D33:D34" name="区域2_1_1_1"/>
    <protectedRange sqref="D10:D15" name="区域1_3_1"/>
  </protectedRanges>
  <mergeCells count="1">
    <mergeCell ref="A2:D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9"/>
  <sheetViews>
    <sheetView showZeros="0" workbookViewId="0">
      <pane xSplit="1" ySplit="4" topLeftCell="B5" activePane="bottomRight" state="frozen"/>
      <selection/>
      <selection pane="topRight"/>
      <selection pane="bottomLeft"/>
      <selection pane="bottomRight" activeCell="F21" sqref="F21"/>
    </sheetView>
  </sheetViews>
  <sheetFormatPr defaultColWidth="8.75" defaultRowHeight="19.5" customHeight="1" outlineLevelCol="1"/>
  <cols>
    <col min="1" max="1" width="38.875" style="400" customWidth="1"/>
    <col min="2" max="2" width="33.625" style="400" customWidth="1"/>
    <col min="3" max="32" width="9" style="400" customWidth="1"/>
    <col min="33" max="16384" width="8.75" style="400"/>
  </cols>
  <sheetData>
    <row r="1" s="396" customFormat="1" customHeight="1" spans="1:1">
      <c r="A1" s="396" t="s">
        <v>659</v>
      </c>
    </row>
    <row r="2" s="397" customFormat="1" ht="48.75" customHeight="1" spans="1:2">
      <c r="A2" s="401" t="s">
        <v>660</v>
      </c>
      <c r="B2" s="401"/>
    </row>
    <row r="3" ht="18" customHeight="1" spans="2:2">
      <c r="B3" s="403" t="s">
        <v>2</v>
      </c>
    </row>
    <row r="4" ht="18" customHeight="1" spans="1:2">
      <c r="A4" s="404" t="s">
        <v>3</v>
      </c>
      <c r="B4" s="404" t="s">
        <v>4</v>
      </c>
    </row>
    <row r="5" ht="18" customHeight="1" spans="1:2">
      <c r="A5" s="344" t="s">
        <v>612</v>
      </c>
      <c r="B5" s="411"/>
    </row>
    <row r="6" ht="18" customHeight="1" spans="1:2">
      <c r="A6" s="344" t="s">
        <v>613</v>
      </c>
      <c r="B6" s="272"/>
    </row>
    <row r="7" ht="18" customHeight="1" spans="1:2">
      <c r="A7" s="344" t="s">
        <v>615</v>
      </c>
      <c r="B7" s="272"/>
    </row>
    <row r="8" ht="18" customHeight="1" spans="1:2">
      <c r="A8" s="344" t="s">
        <v>617</v>
      </c>
      <c r="B8" s="272"/>
    </row>
    <row r="9" ht="18" customHeight="1" spans="1:2">
      <c r="A9" s="344" t="s">
        <v>618</v>
      </c>
      <c r="B9" s="272">
        <v>18434</v>
      </c>
    </row>
    <row r="10" ht="18" customHeight="1" spans="1:2">
      <c r="A10" s="344" t="s">
        <v>620</v>
      </c>
      <c r="B10" s="272">
        <v>7596</v>
      </c>
    </row>
    <row r="11" ht="18" customHeight="1" spans="1:2">
      <c r="A11" s="344" t="s">
        <v>622</v>
      </c>
      <c r="B11" s="272">
        <v>687173</v>
      </c>
    </row>
    <row r="12" ht="18" customHeight="1" spans="1:2">
      <c r="A12" s="412" t="s">
        <v>624</v>
      </c>
      <c r="B12" s="272"/>
    </row>
    <row r="13" ht="18" customHeight="1" spans="1:2">
      <c r="A13" s="344" t="s">
        <v>626</v>
      </c>
      <c r="B13" s="272"/>
    </row>
    <row r="14" ht="18" customHeight="1" spans="1:2">
      <c r="A14" s="344" t="s">
        <v>628</v>
      </c>
      <c r="B14" s="272">
        <v>52575</v>
      </c>
    </row>
    <row r="15" ht="18" customHeight="1" spans="1:2">
      <c r="A15" s="344" t="s">
        <v>630</v>
      </c>
      <c r="B15" s="272"/>
    </row>
    <row r="16" ht="18" customHeight="1" spans="1:2">
      <c r="A16" s="344" t="s">
        <v>632</v>
      </c>
      <c r="B16" s="272"/>
    </row>
    <row r="17" ht="18" customHeight="1" spans="1:2">
      <c r="A17" s="344" t="s">
        <v>633</v>
      </c>
      <c r="B17" s="272"/>
    </row>
    <row r="18" ht="18" customHeight="1" spans="1:2">
      <c r="A18" s="344" t="s">
        <v>635</v>
      </c>
      <c r="B18" s="272">
        <v>11360</v>
      </c>
    </row>
    <row r="19" ht="18" customHeight="1" spans="1:2">
      <c r="A19" s="344" t="s">
        <v>637</v>
      </c>
      <c r="B19" s="272"/>
    </row>
    <row r="20" ht="18" customHeight="1" spans="1:2">
      <c r="A20" s="344" t="s">
        <v>639</v>
      </c>
      <c r="B20" s="272">
        <v>27438</v>
      </c>
    </row>
    <row r="21" ht="18" customHeight="1" spans="1:2">
      <c r="A21" s="409" t="s">
        <v>645</v>
      </c>
      <c r="B21" s="408">
        <v>804576</v>
      </c>
    </row>
    <row r="22" ht="21.75" customHeight="1" spans="1:2">
      <c r="A22" s="273" t="s">
        <v>647</v>
      </c>
      <c r="B22" s="408">
        <v>912797</v>
      </c>
    </row>
    <row r="23" ht="21.75" customHeight="1" spans="1:2">
      <c r="A23" s="273" t="s">
        <v>649</v>
      </c>
      <c r="B23" s="408">
        <v>87676</v>
      </c>
    </row>
    <row r="24" ht="21.75" customHeight="1" spans="1:2">
      <c r="A24" s="273" t="s">
        <v>651</v>
      </c>
      <c r="B24" s="408">
        <v>4100</v>
      </c>
    </row>
    <row r="25" ht="21.75" customHeight="1" spans="1:2">
      <c r="A25" s="273" t="s">
        <v>653</v>
      </c>
      <c r="B25" s="408">
        <v>83576</v>
      </c>
    </row>
    <row r="26" ht="21.75" customHeight="1" spans="1:2">
      <c r="A26" s="273" t="s">
        <v>655</v>
      </c>
      <c r="B26" s="408">
        <v>39321</v>
      </c>
    </row>
    <row r="27" s="399" customFormat="1" ht="21.75" customHeight="1" spans="1:2">
      <c r="A27" s="413" t="s">
        <v>657</v>
      </c>
      <c r="B27" s="408">
        <v>785800</v>
      </c>
    </row>
    <row r="28" ht="21.75" customHeight="1" spans="1:2">
      <c r="A28" s="409" t="s">
        <v>68</v>
      </c>
      <c r="B28" s="408">
        <v>1717373</v>
      </c>
    </row>
    <row r="29" s="399" customFormat="1" customHeight="1" spans="1:2">
      <c r="A29" s="400"/>
      <c r="B29" s="400"/>
    </row>
  </sheetData>
  <protectedRanges>
    <protectedRange sqref="B5:B20" name="区域1_1_1"/>
    <protectedRange sqref="B24:B27" name="区域1_2_1"/>
  </protectedRanges>
  <mergeCells count="1">
    <mergeCell ref="A2:B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9"/>
  <sheetViews>
    <sheetView showZeros="0" workbookViewId="0">
      <pane xSplit="1" ySplit="4" topLeftCell="B15" activePane="bottomRight" state="frozen"/>
      <selection/>
      <selection pane="topRight"/>
      <selection pane="bottomLeft"/>
      <selection pane="bottomRight" activeCell="A1" sqref="A1"/>
    </sheetView>
  </sheetViews>
  <sheetFormatPr defaultColWidth="8.75" defaultRowHeight="12.75" outlineLevelCol="1"/>
  <cols>
    <col min="1" max="1" width="34.5" style="285" customWidth="1"/>
    <col min="2" max="2" width="37.75" style="605" customWidth="1"/>
    <col min="3" max="31" width="9" style="285" customWidth="1"/>
    <col min="32" max="16384" width="8.75" style="285"/>
  </cols>
  <sheetData>
    <row r="1" s="569" customFormat="1" ht="19.5" customHeight="1" spans="1:2">
      <c r="A1" s="569" t="s">
        <v>71</v>
      </c>
      <c r="B1" s="614"/>
    </row>
    <row r="2" s="350" customFormat="1" ht="48.75" customHeight="1" spans="1:2">
      <c r="A2" s="351" t="s">
        <v>72</v>
      </c>
      <c r="B2" s="351"/>
    </row>
    <row r="3" ht="26.1" customHeight="1" spans="2:2">
      <c r="B3" s="605" t="s">
        <v>2</v>
      </c>
    </row>
    <row r="4" ht="26.1" customHeight="1" spans="1:2">
      <c r="A4" s="289" t="s">
        <v>3</v>
      </c>
      <c r="B4" s="290" t="s">
        <v>4</v>
      </c>
    </row>
    <row r="5" ht="26.1" customHeight="1" spans="1:2">
      <c r="A5" s="615" t="s">
        <v>6</v>
      </c>
      <c r="B5" s="616">
        <v>2525553</v>
      </c>
    </row>
    <row r="6" ht="26.1" customHeight="1" spans="1:2">
      <c r="A6" s="617" t="s">
        <v>8</v>
      </c>
      <c r="B6" s="616">
        <v>1659112</v>
      </c>
    </row>
    <row r="7" ht="26.1" customHeight="1" spans="1:2">
      <c r="A7" s="618" t="s">
        <v>10</v>
      </c>
      <c r="B7" s="616">
        <v>704585</v>
      </c>
    </row>
    <row r="8" ht="26.1" customHeight="1" spans="1:2">
      <c r="A8" s="618" t="s">
        <v>12</v>
      </c>
      <c r="B8" s="616">
        <v>172573</v>
      </c>
    </row>
    <row r="9" ht="26.1" customHeight="1" spans="1:2">
      <c r="A9" s="618" t="s">
        <v>14</v>
      </c>
      <c r="B9" s="616">
        <v>54388</v>
      </c>
    </row>
    <row r="10" ht="26.1" customHeight="1" spans="1:2">
      <c r="A10" s="618" t="s">
        <v>16</v>
      </c>
      <c r="B10" s="616">
        <v>145684</v>
      </c>
    </row>
    <row r="11" ht="26.1" customHeight="1" spans="1:2">
      <c r="A11" s="618" t="s">
        <v>18</v>
      </c>
      <c r="B11" s="616">
        <v>75670</v>
      </c>
    </row>
    <row r="12" ht="26.1" customHeight="1" spans="1:2">
      <c r="A12" s="618" t="s">
        <v>20</v>
      </c>
      <c r="B12" s="616">
        <v>45543</v>
      </c>
    </row>
    <row r="13" ht="26.1" customHeight="1" spans="1:2">
      <c r="A13" s="618" t="s">
        <v>22</v>
      </c>
      <c r="B13" s="616">
        <v>34333</v>
      </c>
    </row>
    <row r="14" ht="26.1" customHeight="1" spans="1:2">
      <c r="A14" s="618" t="s">
        <v>24</v>
      </c>
      <c r="B14" s="616">
        <v>135990</v>
      </c>
    </row>
    <row r="15" ht="26.1" customHeight="1" spans="1:2">
      <c r="A15" s="618" t="s">
        <v>26</v>
      </c>
      <c r="B15" s="616">
        <v>45322</v>
      </c>
    </row>
    <row r="16" ht="26.1" customHeight="1" spans="1:2">
      <c r="A16" s="618" t="s">
        <v>28</v>
      </c>
      <c r="B16" s="616">
        <v>29021</v>
      </c>
    </row>
    <row r="17" ht="26.1" customHeight="1" spans="1:2">
      <c r="A17" s="618" t="s">
        <v>30</v>
      </c>
      <c r="B17" s="616">
        <v>101608</v>
      </c>
    </row>
    <row r="18" ht="26.1" customHeight="1" spans="1:2">
      <c r="A18" s="618" t="s">
        <v>32</v>
      </c>
      <c r="B18" s="616">
        <v>88381</v>
      </c>
    </row>
    <row r="19" ht="26.1" customHeight="1" spans="1:2">
      <c r="A19" s="618" t="s">
        <v>34</v>
      </c>
      <c r="B19" s="616">
        <v>10664</v>
      </c>
    </row>
    <row r="20" ht="26.1" customHeight="1" spans="1:2">
      <c r="A20" s="618" t="s">
        <v>36</v>
      </c>
      <c r="B20" s="616">
        <v>15347</v>
      </c>
    </row>
    <row r="21" ht="26.1" customHeight="1" spans="1:2">
      <c r="A21" s="618" t="s">
        <v>38</v>
      </c>
      <c r="B21" s="616">
        <v>3</v>
      </c>
    </row>
    <row r="22" ht="26.1" customHeight="1" spans="1:2">
      <c r="A22" s="617" t="s">
        <v>40</v>
      </c>
      <c r="B22" s="616">
        <v>866441</v>
      </c>
    </row>
    <row r="23" ht="26.1" customHeight="1" spans="1:2">
      <c r="A23" s="618" t="s">
        <v>42</v>
      </c>
      <c r="B23" s="616">
        <v>268104</v>
      </c>
    </row>
    <row r="24" ht="26.1" customHeight="1" spans="1:2">
      <c r="A24" s="618" t="s">
        <v>44</v>
      </c>
      <c r="B24" s="616">
        <v>107269</v>
      </c>
    </row>
    <row r="25" ht="26.1" customHeight="1" spans="1:2">
      <c r="A25" s="618" t="s">
        <v>46</v>
      </c>
      <c r="B25" s="616">
        <v>89979</v>
      </c>
    </row>
    <row r="26" ht="26.1" customHeight="1" spans="1:2">
      <c r="A26" s="618" t="s">
        <v>48</v>
      </c>
      <c r="B26" s="616">
        <v>44454</v>
      </c>
    </row>
    <row r="27" ht="26.1" customHeight="1" spans="1:2">
      <c r="A27" s="618" t="s">
        <v>50</v>
      </c>
      <c r="B27" s="616">
        <v>279980</v>
      </c>
    </row>
    <row r="28" ht="26.1" customHeight="1" spans="1:2">
      <c r="A28" s="618" t="s">
        <v>52</v>
      </c>
      <c r="B28" s="616">
        <v>2770</v>
      </c>
    </row>
    <row r="29" ht="26.1" customHeight="1" spans="1:2">
      <c r="A29" s="618" t="s">
        <v>54</v>
      </c>
      <c r="B29" s="616">
        <v>34459</v>
      </c>
    </row>
    <row r="30" ht="26.1" customHeight="1" spans="1:2">
      <c r="A30" s="618" t="s">
        <v>55</v>
      </c>
      <c r="B30" s="616">
        <v>39426</v>
      </c>
    </row>
    <row r="31" ht="26.1" customHeight="1" spans="1:2">
      <c r="A31" s="615" t="s">
        <v>56</v>
      </c>
      <c r="B31" s="616">
        <v>1603271</v>
      </c>
    </row>
    <row r="32" ht="26.1" customHeight="1" spans="1:2">
      <c r="A32" s="618" t="s">
        <v>58</v>
      </c>
      <c r="B32" s="616">
        <v>92196</v>
      </c>
    </row>
    <row r="33" ht="26.1" customHeight="1" spans="1:2">
      <c r="A33" s="618" t="s">
        <v>60</v>
      </c>
      <c r="B33" s="616">
        <v>1478976</v>
      </c>
    </row>
    <row r="34" ht="26.1" customHeight="1" spans="1:2">
      <c r="A34" s="618" t="s">
        <v>62</v>
      </c>
      <c r="B34" s="616">
        <v>32099</v>
      </c>
    </row>
    <row r="35" ht="26.1" customHeight="1" spans="1:2">
      <c r="A35" s="615" t="s">
        <v>64</v>
      </c>
      <c r="B35" s="616">
        <v>100000</v>
      </c>
    </row>
    <row r="36" ht="26.1" customHeight="1" spans="1:2">
      <c r="A36" s="615" t="s">
        <v>66</v>
      </c>
      <c r="B36" s="616">
        <v>109185</v>
      </c>
    </row>
    <row r="37" ht="26.1" customHeight="1" spans="1:2">
      <c r="A37" s="615" t="s">
        <v>67</v>
      </c>
      <c r="B37" s="616">
        <v>69416</v>
      </c>
    </row>
    <row r="38" ht="26.1" customHeight="1" spans="1:2">
      <c r="A38" s="619" t="s">
        <v>68</v>
      </c>
      <c r="B38" s="616">
        <v>4407425</v>
      </c>
    </row>
    <row r="39" ht="19.5" customHeight="1"/>
  </sheetData>
  <mergeCells count="1">
    <mergeCell ref="A2:B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7"/>
  <sheetViews>
    <sheetView showZeros="0" workbookViewId="0">
      <pane xSplit="1" ySplit="4" topLeftCell="B5" activePane="bottomRight" state="frozen"/>
      <selection/>
      <selection pane="topRight"/>
      <selection pane="bottomLeft"/>
      <selection pane="bottomRight" activeCell="A1" sqref="A1"/>
    </sheetView>
  </sheetViews>
  <sheetFormatPr defaultColWidth="8.75" defaultRowHeight="19.5" customHeight="1" outlineLevelCol="1"/>
  <cols>
    <col min="1" max="1" width="46.875" style="400" customWidth="1"/>
    <col min="2" max="2" width="25.5" style="400" customWidth="1"/>
    <col min="3" max="32" width="9" style="400" customWidth="1"/>
    <col min="33" max="16384" width="8.75" style="400"/>
  </cols>
  <sheetData>
    <row r="1" s="396" customFormat="1" customHeight="1" spans="1:1">
      <c r="A1" s="396" t="s">
        <v>661</v>
      </c>
    </row>
    <row r="2" s="397" customFormat="1" ht="48.75" customHeight="1" spans="1:2">
      <c r="A2" s="401" t="s">
        <v>662</v>
      </c>
      <c r="B2" s="401"/>
    </row>
    <row r="3" ht="21.95" customHeight="1" spans="1:2">
      <c r="A3" s="402"/>
      <c r="B3" s="403" t="s">
        <v>2</v>
      </c>
    </row>
    <row r="4" ht="21.95" customHeight="1" spans="1:2">
      <c r="A4" s="404" t="s">
        <v>3</v>
      </c>
      <c r="B4" s="404" t="s">
        <v>5</v>
      </c>
    </row>
    <row r="5" ht="21.95" customHeight="1" spans="1:2">
      <c r="A5" s="405" t="s">
        <v>19</v>
      </c>
      <c r="B5" s="406">
        <v>2</v>
      </c>
    </row>
    <row r="6" ht="21.95" customHeight="1" spans="1:2">
      <c r="A6" s="405" t="s">
        <v>614</v>
      </c>
      <c r="B6" s="272">
        <v>2</v>
      </c>
    </row>
    <row r="7" ht="21.95" customHeight="1" spans="1:2">
      <c r="A7" s="407" t="s">
        <v>616</v>
      </c>
      <c r="B7" s="272"/>
    </row>
    <row r="8" ht="21.95" customHeight="1" spans="1:2">
      <c r="A8" s="405" t="s">
        <v>27</v>
      </c>
      <c r="B8" s="406">
        <v>626888</v>
      </c>
    </row>
    <row r="9" ht="21.95" customHeight="1" spans="1:2">
      <c r="A9" s="405" t="s">
        <v>619</v>
      </c>
      <c r="B9" s="272">
        <v>543802</v>
      </c>
    </row>
    <row r="10" ht="21.95" customHeight="1" spans="1:2">
      <c r="A10" s="405" t="s">
        <v>621</v>
      </c>
      <c r="B10" s="272">
        <v>13728</v>
      </c>
    </row>
    <row r="11" ht="21.95" customHeight="1" spans="1:2">
      <c r="A11" s="405" t="s">
        <v>623</v>
      </c>
      <c r="B11" s="272">
        <v>7096</v>
      </c>
    </row>
    <row r="12" ht="21.95" customHeight="1" spans="1:2">
      <c r="A12" s="405" t="s">
        <v>625</v>
      </c>
      <c r="B12" s="272">
        <v>42575</v>
      </c>
    </row>
    <row r="13" ht="21.95" customHeight="1" spans="1:2">
      <c r="A13" s="405" t="s">
        <v>627</v>
      </c>
      <c r="B13" s="272">
        <v>9400</v>
      </c>
    </row>
    <row r="14" ht="21.95" customHeight="1" spans="1:2">
      <c r="A14" s="405" t="s">
        <v>629</v>
      </c>
      <c r="B14" s="272"/>
    </row>
    <row r="15" ht="21.95" customHeight="1" spans="1:2">
      <c r="A15" s="405" t="s">
        <v>631</v>
      </c>
      <c r="B15" s="272">
        <v>10287</v>
      </c>
    </row>
    <row r="16" s="398" customFormat="1" ht="21.95" customHeight="1" spans="1:2">
      <c r="A16" s="405" t="s">
        <v>29</v>
      </c>
      <c r="B16" s="406">
        <v>12397</v>
      </c>
    </row>
    <row r="17" s="398" customFormat="1" ht="21.95" customHeight="1" spans="1:2">
      <c r="A17" s="407" t="s">
        <v>634</v>
      </c>
      <c r="B17" s="272">
        <v>703</v>
      </c>
    </row>
    <row r="18" ht="21.95" customHeight="1" spans="1:2">
      <c r="A18" s="407" t="s">
        <v>636</v>
      </c>
      <c r="B18" s="272">
        <v>11555</v>
      </c>
    </row>
    <row r="19" ht="21.95" customHeight="1" spans="1:2">
      <c r="A19" s="407" t="s">
        <v>638</v>
      </c>
      <c r="B19" s="272">
        <v>139</v>
      </c>
    </row>
    <row r="20" ht="21.95" customHeight="1" spans="1:2">
      <c r="A20" s="407" t="s">
        <v>640</v>
      </c>
      <c r="B20" s="272"/>
    </row>
    <row r="21" ht="21.95" customHeight="1" spans="1:2">
      <c r="A21" s="405" t="s">
        <v>31</v>
      </c>
      <c r="B21" s="406">
        <v>0</v>
      </c>
    </row>
    <row r="22" ht="21.95" customHeight="1" spans="1:2">
      <c r="A22" s="407" t="s">
        <v>641</v>
      </c>
      <c r="B22" s="272"/>
    </row>
    <row r="23" ht="21.95" customHeight="1" spans="1:2">
      <c r="A23" s="405" t="s">
        <v>49</v>
      </c>
      <c r="B23" s="406">
        <v>808756</v>
      </c>
    </row>
    <row r="24" ht="21.95" customHeight="1" spans="1:2">
      <c r="A24" s="407" t="s">
        <v>642</v>
      </c>
      <c r="B24" s="408">
        <v>805579</v>
      </c>
    </row>
    <row r="25" s="285" customFormat="1" ht="21.95" customHeight="1" spans="1:2">
      <c r="A25" s="407" t="s">
        <v>643</v>
      </c>
      <c r="B25" s="408">
        <v>1816</v>
      </c>
    </row>
    <row r="26" s="285" customFormat="1" ht="21.95" customHeight="1" spans="1:2">
      <c r="A26" s="330" t="s">
        <v>644</v>
      </c>
      <c r="B26" s="408">
        <v>1361</v>
      </c>
    </row>
    <row r="27" s="285" customFormat="1" ht="21.95" customHeight="1" spans="1:2">
      <c r="A27" s="405" t="s">
        <v>51</v>
      </c>
      <c r="B27" s="408">
        <v>162706</v>
      </c>
    </row>
    <row r="28" s="285" customFormat="1" ht="21.95" customHeight="1" spans="1:2">
      <c r="A28" s="405" t="s">
        <v>53</v>
      </c>
      <c r="B28" s="408">
        <v>250</v>
      </c>
    </row>
    <row r="29" s="285" customFormat="1" ht="21.95" customHeight="1" spans="1:2">
      <c r="A29" s="409" t="s">
        <v>646</v>
      </c>
      <c r="B29" s="408">
        <v>1610999</v>
      </c>
    </row>
    <row r="30" s="285" customFormat="1" ht="21.95" customHeight="1" spans="1:2">
      <c r="A30" s="273" t="s">
        <v>648</v>
      </c>
      <c r="B30" s="408">
        <v>106374</v>
      </c>
    </row>
    <row r="31" ht="21.95" customHeight="1" spans="1:2">
      <c r="A31" s="410" t="s">
        <v>658</v>
      </c>
      <c r="B31" s="408">
        <v>106374</v>
      </c>
    </row>
    <row r="32" ht="21.95" customHeight="1" spans="1:2">
      <c r="A32" s="409" t="s">
        <v>69</v>
      </c>
      <c r="B32" s="272">
        <v>1717373</v>
      </c>
    </row>
    <row r="33" ht="21.75" customHeight="1"/>
    <row r="34" s="399" customFormat="1" ht="21.75" customHeight="1" spans="1:2">
      <c r="A34" s="400"/>
      <c r="B34" s="400"/>
    </row>
    <row r="35" ht="21.75" customHeight="1"/>
    <row r="37" s="399" customFormat="1" customHeight="1" spans="1:2">
      <c r="A37" s="400"/>
      <c r="B37" s="400"/>
    </row>
  </sheetData>
  <protectedRanges>
    <protectedRange sqref="B10:B15" name="区域1_3_2"/>
  </protectedRanges>
  <mergeCells count="1">
    <mergeCell ref="A2:B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4"/>
  <sheetViews>
    <sheetView workbookViewId="0">
      <pane xSplit="2" ySplit="6" topLeftCell="C7" activePane="bottomRight" state="frozen"/>
      <selection/>
      <selection pane="topRight"/>
      <selection pane="bottomLeft"/>
      <selection pane="bottomRight" activeCell="C15" sqref="$A1:$XFD1048576"/>
    </sheetView>
  </sheetViews>
  <sheetFormatPr defaultColWidth="9.125" defaultRowHeight="12.75" outlineLevelCol="4"/>
  <cols>
    <col min="1" max="1" width="29.125" style="391" customWidth="1"/>
    <col min="2" max="2" width="11.875" style="391" customWidth="1"/>
    <col min="3" max="3" width="29.375" style="391" customWidth="1"/>
    <col min="4" max="4" width="12.5" style="391" customWidth="1"/>
    <col min="5" max="243" width="9.125" style="391" customWidth="1"/>
    <col min="244" max="16384" width="9.125" style="391"/>
  </cols>
  <sheetData>
    <row r="1" s="388" customFormat="1" ht="19.5" customHeight="1" spans="1:1">
      <c r="A1" s="392" t="s">
        <v>663</v>
      </c>
    </row>
    <row r="2" s="389" customFormat="1" ht="48.75" customHeight="1" spans="1:4">
      <c r="A2" s="393" t="s">
        <v>664</v>
      </c>
      <c r="B2" s="393"/>
      <c r="C2" s="393"/>
      <c r="D2" s="393"/>
    </row>
    <row r="3" ht="25.5" customHeight="1" spans="2:5">
      <c r="B3" s="365"/>
      <c r="C3" s="365"/>
      <c r="D3" s="365" t="s">
        <v>128</v>
      </c>
      <c r="E3" s="394"/>
    </row>
    <row r="4" ht="37.5" customHeight="1" spans="1:4">
      <c r="A4" s="367" t="s">
        <v>665</v>
      </c>
      <c r="B4" s="367" t="s">
        <v>4</v>
      </c>
      <c r="C4" s="367" t="s">
        <v>665</v>
      </c>
      <c r="D4" s="367" t="s">
        <v>5</v>
      </c>
    </row>
    <row r="5" ht="37.5" customHeight="1" spans="1:4">
      <c r="A5" s="368" t="s">
        <v>666</v>
      </c>
      <c r="B5" s="369">
        <v>403131</v>
      </c>
      <c r="C5" s="368" t="s">
        <v>667</v>
      </c>
      <c r="D5" s="369">
        <f>470809-655+277700-1539-10000-12000</f>
        <v>724315</v>
      </c>
    </row>
    <row r="6" ht="37.5" customHeight="1" spans="1:4">
      <c r="A6" s="368" t="s">
        <v>668</v>
      </c>
      <c r="B6" s="369">
        <v>4100</v>
      </c>
      <c r="C6" s="370" t="s">
        <v>669</v>
      </c>
      <c r="D6" s="369">
        <v>655</v>
      </c>
    </row>
    <row r="7" ht="37.5" customHeight="1" spans="1:4">
      <c r="A7" s="368" t="s">
        <v>670</v>
      </c>
      <c r="B7" s="369">
        <v>83576</v>
      </c>
      <c r="C7" s="368" t="s">
        <v>671</v>
      </c>
      <c r="D7" s="369"/>
    </row>
    <row r="8" ht="37.5" customHeight="1" spans="1:4">
      <c r="A8" s="368"/>
      <c r="B8" s="369"/>
      <c r="C8" s="368" t="s">
        <v>672</v>
      </c>
      <c r="D8" s="369">
        <v>3445</v>
      </c>
    </row>
    <row r="9" s="390" customFormat="1" ht="37.5" customHeight="1" spans="1:4">
      <c r="A9" s="368"/>
      <c r="B9" s="369"/>
      <c r="C9" s="368" t="s">
        <v>673</v>
      </c>
      <c r="D9" s="369">
        <v>16553</v>
      </c>
    </row>
    <row r="10" ht="37.5" customHeight="1" spans="1:4">
      <c r="A10" s="368" t="s">
        <v>674</v>
      </c>
      <c r="B10" s="369">
        <v>785800</v>
      </c>
      <c r="C10" s="368" t="s">
        <v>675</v>
      </c>
      <c r="D10" s="369">
        <f>785800-277700+1539+10000+12000</f>
        <v>531639</v>
      </c>
    </row>
    <row r="11" ht="37.5" customHeight="1" spans="1:4">
      <c r="A11" s="372" t="s">
        <v>68</v>
      </c>
      <c r="B11" s="373">
        <f>SUM(B4:B10)</f>
        <v>1276607</v>
      </c>
      <c r="C11" s="372" t="s">
        <v>69</v>
      </c>
      <c r="D11" s="373">
        <f>SUM(D4:D10)</f>
        <v>1276607</v>
      </c>
    </row>
    <row r="12" spans="3:3">
      <c r="C12" s="395"/>
    </row>
    <row r="13" spans="3:3">
      <c r="C13" s="395"/>
    </row>
    <row r="14" spans="2:3">
      <c r="B14" s="395"/>
      <c r="C14" s="395"/>
    </row>
  </sheetData>
  <protectedRanges>
    <protectedRange password="C433" sqref="C35" name="区域3"/>
    <protectedRange sqref="D29:D34" name="区域2"/>
    <protectedRange sqref="B29:B35" name="区域1"/>
    <protectedRange sqref="D12:D13" name="区域2_1_1"/>
    <protectedRange sqref="D22:D24" name="区域2_2"/>
    <protectedRange sqref="B11 D11" name="区域1_1_2"/>
  </protectedRanges>
  <mergeCells count="1">
    <mergeCell ref="A2:D2"/>
  </mergeCells>
  <printOptions horizontalCentered="1"/>
  <pageMargins left="1.10236220472441" right="1.10236220472441" top="1.45669291338583" bottom="1.37795275590551" header="0.511811023622047" footer="0.511811023622047"/>
  <pageSetup paperSize="9" scale="86"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02"/>
  <sheetViews>
    <sheetView workbookViewId="0">
      <pane xSplit="2" ySplit="6" topLeftCell="C7" activePane="bottomRight" state="frozen"/>
      <selection/>
      <selection pane="topRight"/>
      <selection pane="bottomLeft"/>
      <selection pane="bottomRight" activeCell="A1" sqref="A1"/>
    </sheetView>
  </sheetViews>
  <sheetFormatPr defaultColWidth="9.125" defaultRowHeight="12.75" outlineLevelCol="5"/>
  <cols>
    <col min="1" max="1" width="41.875" style="377" customWidth="1"/>
    <col min="2" max="2" width="30.125" style="377" customWidth="1"/>
    <col min="3" max="246" width="9.125" style="377" customWidth="1"/>
    <col min="247" max="16384" width="9.125" style="377"/>
  </cols>
  <sheetData>
    <row r="1" s="374" customFormat="1" ht="19.5" customHeight="1" spans="1:2">
      <c r="A1" s="378" t="s">
        <v>676</v>
      </c>
      <c r="B1" s="378"/>
    </row>
    <row r="2" s="375" customFormat="1" ht="48.75" customHeight="1" spans="1:2">
      <c r="A2" s="379" t="s">
        <v>677</v>
      </c>
      <c r="B2" s="379"/>
    </row>
    <row r="3" s="376" customFormat="1" ht="21" customHeight="1" spans="2:6">
      <c r="B3" s="380" t="s">
        <v>128</v>
      </c>
      <c r="C3" s="381"/>
      <c r="D3" s="381"/>
      <c r="E3" s="382"/>
      <c r="F3" s="382"/>
    </row>
    <row r="4" s="376" customFormat="1" ht="32.25" customHeight="1" spans="1:2">
      <c r="A4" s="383" t="s">
        <v>665</v>
      </c>
      <c r="B4" s="384" t="s">
        <v>92</v>
      </c>
    </row>
    <row r="5" s="376" customFormat="1" ht="32.25" customHeight="1" spans="1:2">
      <c r="A5" s="385" t="s">
        <v>666</v>
      </c>
      <c r="B5" s="386">
        <v>403131</v>
      </c>
    </row>
    <row r="6" s="376" customFormat="1" ht="32.25" customHeight="1" spans="1:4">
      <c r="A6" s="385" t="s">
        <v>668</v>
      </c>
      <c r="B6" s="386">
        <v>4100</v>
      </c>
      <c r="D6" s="387"/>
    </row>
    <row r="7" s="376" customFormat="1" ht="32.25" customHeight="1" spans="1:4">
      <c r="A7" s="385" t="s">
        <v>670</v>
      </c>
      <c r="B7" s="386">
        <v>83576</v>
      </c>
      <c r="D7" s="387"/>
    </row>
    <row r="8" s="376" customFormat="1" ht="32.25" customHeight="1" spans="1:2">
      <c r="A8" s="385" t="s">
        <v>674</v>
      </c>
      <c r="B8" s="386">
        <v>785800</v>
      </c>
    </row>
    <row r="9" s="376" customFormat="1" ht="32.25" customHeight="1" spans="1:2">
      <c r="A9" s="367" t="s">
        <v>68</v>
      </c>
      <c r="B9" s="386">
        <v>1276607</v>
      </c>
    </row>
    <row r="10" s="376" customFormat="1"/>
    <row r="11" s="376" customFormat="1" spans="5:5">
      <c r="E11" s="387"/>
    </row>
    <row r="12" s="376" customFormat="1"/>
    <row r="13" s="376" customFormat="1"/>
    <row r="14" s="376" customFormat="1"/>
    <row r="15" s="376" customFormat="1"/>
    <row r="16" s="376" customFormat="1"/>
    <row r="17" s="376" customFormat="1"/>
    <row r="18" s="376" customFormat="1"/>
    <row r="19" s="376" customFormat="1"/>
    <row r="20" s="376" customFormat="1"/>
    <row r="21" s="376" customFormat="1"/>
    <row r="22" s="376" customFormat="1"/>
    <row r="23" s="376" customFormat="1"/>
    <row r="24" s="376" customFormat="1"/>
    <row r="25" s="376" customFormat="1"/>
    <row r="26" s="376" customFormat="1"/>
    <row r="27" s="376" customFormat="1"/>
    <row r="28" s="376" customFormat="1"/>
    <row r="29" s="376" customFormat="1"/>
    <row r="30" s="376" customFormat="1"/>
    <row r="31" s="376" customFormat="1"/>
    <row r="32" s="376" customFormat="1"/>
    <row r="33" s="376" customFormat="1"/>
    <row r="34" s="376" customFormat="1"/>
    <row r="35" s="376" customFormat="1"/>
    <row r="36" s="376" customFormat="1"/>
    <row r="37" s="376" customFormat="1"/>
    <row r="38" s="376" customFormat="1"/>
    <row r="39" s="376" customFormat="1"/>
    <row r="40" s="376" customFormat="1"/>
    <row r="41" s="376" customFormat="1"/>
    <row r="42" s="376" customFormat="1"/>
    <row r="43" s="376" customFormat="1"/>
    <row r="44" s="376" customFormat="1"/>
    <row r="45" s="376" customFormat="1"/>
    <row r="46" s="376" customFormat="1"/>
    <row r="47" s="376" customFormat="1"/>
    <row r="48" s="376" customFormat="1"/>
    <row r="49" s="376" customFormat="1"/>
    <row r="50" s="376" customFormat="1"/>
    <row r="51" s="376" customFormat="1"/>
    <row r="52" s="376" customFormat="1"/>
    <row r="53" s="376" customFormat="1"/>
    <row r="54" s="376" customFormat="1"/>
    <row r="55" s="376" customFormat="1"/>
    <row r="56" s="376" customFormat="1"/>
    <row r="57" s="376" customFormat="1"/>
    <row r="58" s="376" customFormat="1"/>
    <row r="59" s="376" customFormat="1"/>
    <row r="60" s="376" customFormat="1"/>
    <row r="61" s="376" customFormat="1"/>
    <row r="62" s="376" customFormat="1"/>
    <row r="63" s="376" customFormat="1"/>
    <row r="64" s="376" customFormat="1"/>
    <row r="65" s="376" customFormat="1"/>
    <row r="66" s="376" customFormat="1"/>
    <row r="67" s="376" customFormat="1"/>
    <row r="68" s="376" customFormat="1"/>
    <row r="69" s="376" customFormat="1"/>
    <row r="70" s="376" customFormat="1"/>
    <row r="71" s="376" customFormat="1"/>
    <row r="72" s="376" customFormat="1"/>
    <row r="73" s="376" customFormat="1"/>
    <row r="74" s="376" customFormat="1"/>
    <row r="75" s="376" customFormat="1"/>
    <row r="76" s="376" customFormat="1"/>
    <row r="77" s="376" customFormat="1"/>
    <row r="78" s="376" customFormat="1"/>
    <row r="79" s="376" customFormat="1"/>
    <row r="80" s="376" customFormat="1"/>
    <row r="81" s="376" customFormat="1"/>
    <row r="82" s="376" customFormat="1"/>
    <row r="83" s="376" customFormat="1"/>
    <row r="84" s="376" customFormat="1"/>
    <row r="85" s="376" customFormat="1"/>
    <row r="86" s="376" customFormat="1"/>
    <row r="87" s="376" customFormat="1"/>
    <row r="88" s="376" customFormat="1"/>
    <row r="89" s="376" customFormat="1"/>
    <row r="90" s="376" customFormat="1"/>
    <row r="91" s="376" customFormat="1"/>
    <row r="92" s="376" customFormat="1"/>
    <row r="93" s="376" customFormat="1"/>
    <row r="94" s="376" customFormat="1"/>
    <row r="95" s="376" customFormat="1"/>
    <row r="96" s="376" customFormat="1"/>
    <row r="97" s="376" customFormat="1"/>
    <row r="98" s="376" customFormat="1"/>
    <row r="99" s="376" customFormat="1"/>
    <row r="100" s="376" customFormat="1"/>
    <row r="101" s="376" customFormat="1"/>
    <row r="102" s="376" customFormat="1"/>
    <row r="103" s="376" customFormat="1"/>
    <row r="104" s="376" customFormat="1"/>
    <row r="105" s="376" customFormat="1"/>
    <row r="106" s="376" customFormat="1"/>
    <row r="107" s="376" customFormat="1"/>
    <row r="108" s="376" customFormat="1"/>
    <row r="109" s="376" customFormat="1"/>
    <row r="110" s="376" customFormat="1"/>
    <row r="111" s="376" customFormat="1"/>
    <row r="112" s="376" customFormat="1"/>
    <row r="113" s="376" customFormat="1"/>
    <row r="114" s="376" customFormat="1"/>
    <row r="115" s="376" customFormat="1"/>
    <row r="116" s="376" customFormat="1"/>
    <row r="117" s="376" customFormat="1"/>
    <row r="118" s="376" customFormat="1"/>
    <row r="119" s="376" customFormat="1"/>
    <row r="120" s="376" customFormat="1"/>
    <row r="121" s="376" customFormat="1"/>
    <row r="122" s="376" customFormat="1"/>
    <row r="123" s="376" customFormat="1"/>
    <row r="124" s="376" customFormat="1"/>
    <row r="125" s="376" customFormat="1"/>
    <row r="126" s="376" customFormat="1"/>
    <row r="127" s="376" customFormat="1"/>
    <row r="128" s="376" customFormat="1"/>
    <row r="129" s="376" customFormat="1"/>
    <row r="130" s="376" customFormat="1"/>
    <row r="131" s="376" customFormat="1"/>
    <row r="132" s="376" customFormat="1"/>
    <row r="133" s="376" customFormat="1"/>
    <row r="134" s="376" customFormat="1"/>
    <row r="135" s="376" customFormat="1"/>
    <row r="136" s="376" customFormat="1"/>
    <row r="137" s="376" customFormat="1"/>
    <row r="138" s="376" customFormat="1"/>
    <row r="139" s="376" customFormat="1"/>
    <row r="140" s="376" customFormat="1"/>
    <row r="141" s="376" customFormat="1"/>
    <row r="142" s="376" customFormat="1"/>
    <row r="143" s="376" customFormat="1"/>
    <row r="144" s="376" customFormat="1"/>
    <row r="145" s="376" customFormat="1"/>
    <row r="146" s="376" customFormat="1"/>
    <row r="147" s="376" customFormat="1"/>
    <row r="148" s="376" customFormat="1"/>
    <row r="149" s="376" customFormat="1"/>
    <row r="150" s="376" customFormat="1"/>
    <row r="151" s="376" customFormat="1"/>
    <row r="152" s="376" customFormat="1"/>
    <row r="153" s="376" customFormat="1"/>
    <row r="154" s="376" customFormat="1"/>
    <row r="155" s="376" customFormat="1"/>
    <row r="156" s="376" customFormat="1"/>
    <row r="157" s="376" customFormat="1"/>
    <row r="158" s="376" customFormat="1"/>
    <row r="159" s="376" customFormat="1"/>
    <row r="160" s="376" customFormat="1"/>
    <row r="161" s="376" customFormat="1"/>
    <row r="162" s="376" customFormat="1"/>
    <row r="163" s="376" customFormat="1"/>
    <row r="164" s="376" customFormat="1"/>
    <row r="165" s="376" customFormat="1"/>
    <row r="166" s="376" customFormat="1"/>
    <row r="167" s="376" customFormat="1"/>
    <row r="168" s="376" customFormat="1"/>
    <row r="169" s="376" customFormat="1"/>
    <row r="170" s="376" customFormat="1"/>
    <row r="171" s="376" customFormat="1"/>
    <row r="172" s="376" customFormat="1"/>
    <row r="173" s="376" customFormat="1"/>
    <row r="174" s="376" customFormat="1"/>
    <row r="175" s="376" customFormat="1"/>
    <row r="176" s="376" customFormat="1"/>
    <row r="177" s="376" customFormat="1"/>
    <row r="178" s="376" customFormat="1"/>
    <row r="179" s="376" customFormat="1"/>
    <row r="180" s="376" customFormat="1"/>
    <row r="181" s="376" customFormat="1"/>
    <row r="182" s="376" customFormat="1"/>
    <row r="183" s="376" customFormat="1"/>
    <row r="184" s="376" customFormat="1"/>
    <row r="185" s="376" customFormat="1"/>
    <row r="186" s="376" customFormat="1"/>
    <row r="187" s="376" customFormat="1"/>
    <row r="188" s="376" customFormat="1"/>
    <row r="189" s="376" customFormat="1"/>
    <row r="190" s="376" customFormat="1"/>
    <row r="191" s="376" customFormat="1"/>
    <row r="192" s="376" customFormat="1"/>
    <row r="193" s="376" customFormat="1"/>
    <row r="194" s="376" customFormat="1"/>
    <row r="195" s="376" customFormat="1"/>
    <row r="196" s="376" customFormat="1"/>
    <row r="197" s="376" customFormat="1"/>
    <row r="198" s="376" customFormat="1"/>
    <row r="199" s="376" customFormat="1"/>
    <row r="200" s="376" customFormat="1"/>
    <row r="201" s="376" customFormat="1"/>
    <row r="202" s="376" customFormat="1"/>
    <row r="203" s="376" customFormat="1"/>
    <row r="204" s="376" customFormat="1"/>
    <row r="205" s="376" customFormat="1"/>
    <row r="206" s="376" customFormat="1"/>
    <row r="207" s="376" customFormat="1"/>
    <row r="208" s="376" customFormat="1"/>
    <row r="209" s="376" customFormat="1"/>
    <row r="210" s="376" customFormat="1"/>
    <row r="211" s="376" customFormat="1"/>
    <row r="212" s="376" customFormat="1"/>
    <row r="213" s="376" customFormat="1"/>
    <row r="214" s="376" customFormat="1"/>
    <row r="215" s="376" customFormat="1"/>
    <row r="216" s="376" customFormat="1"/>
    <row r="217" s="376" customFormat="1"/>
    <row r="218" s="376" customFormat="1"/>
    <row r="219" s="376" customFormat="1"/>
    <row r="220" s="376" customFormat="1"/>
    <row r="221" s="376" customFormat="1"/>
    <row r="222" s="376" customFormat="1"/>
    <row r="223" s="376" customFormat="1"/>
    <row r="224" s="376" customFormat="1"/>
    <row r="225" s="376" customFormat="1"/>
    <row r="226" s="376" customFormat="1"/>
    <row r="227" s="376" customFormat="1"/>
    <row r="228" s="376" customFormat="1"/>
    <row r="229" s="376" customFormat="1"/>
    <row r="230" s="376" customFormat="1"/>
    <row r="231" s="376" customFormat="1"/>
    <row r="232" s="376" customFormat="1"/>
    <row r="233" s="376" customFormat="1"/>
    <row r="234" s="376" customFormat="1"/>
    <row r="235" s="376" customFormat="1"/>
    <row r="236" s="376" customFormat="1"/>
    <row r="237" s="376" customFormat="1"/>
    <row r="238" s="376" customFormat="1"/>
    <row r="239" s="376" customFormat="1"/>
    <row r="240" s="376" customFormat="1"/>
    <row r="241" s="376" customFormat="1"/>
    <row r="242" s="376" customFormat="1"/>
    <row r="243" s="376" customFormat="1"/>
    <row r="244" s="376" customFormat="1"/>
    <row r="245" s="376" customFormat="1"/>
    <row r="246" s="376" customFormat="1"/>
    <row r="247" s="376" customFormat="1"/>
    <row r="248" s="376" customFormat="1"/>
    <row r="249" s="376" customFormat="1"/>
    <row r="250" s="376" customFormat="1"/>
    <row r="251" s="376" customFormat="1"/>
    <row r="252" s="376" customFormat="1"/>
    <row r="253" s="376" customFormat="1"/>
    <row r="254" s="376" customFormat="1"/>
    <row r="255" s="376" customFormat="1"/>
    <row r="256" s="376" customFormat="1"/>
    <row r="257" s="376" customFormat="1"/>
    <row r="258" s="376" customFormat="1"/>
    <row r="259" s="376" customFormat="1"/>
    <row r="260" s="376" customFormat="1"/>
    <row r="261" s="376" customFormat="1"/>
    <row r="262" s="376" customFormat="1"/>
    <row r="263" s="376" customFormat="1"/>
    <row r="264" s="376" customFormat="1"/>
    <row r="265" s="376" customFormat="1"/>
    <row r="266" s="376" customFormat="1"/>
    <row r="267" s="376" customFormat="1"/>
    <row r="268" s="376" customFormat="1"/>
    <row r="269" s="376" customFormat="1"/>
    <row r="270" s="376" customFormat="1"/>
    <row r="271" s="376" customFormat="1"/>
    <row r="272" s="376" customFormat="1"/>
    <row r="273" s="376" customFormat="1"/>
    <row r="274" s="376" customFormat="1"/>
    <row r="275" s="376" customFormat="1"/>
    <row r="276" s="376" customFormat="1"/>
    <row r="277" s="376" customFormat="1"/>
    <row r="278" s="376" customFormat="1"/>
    <row r="279" s="376" customFormat="1"/>
    <row r="280" s="376" customFormat="1"/>
    <row r="281" s="376" customFormat="1"/>
    <row r="282" s="376" customFormat="1"/>
    <row r="283" s="376" customFormat="1"/>
    <row r="284" s="376" customFormat="1"/>
    <row r="285" s="376" customFormat="1"/>
    <row r="286" s="376" customFormat="1"/>
    <row r="287" s="376" customFormat="1"/>
    <row r="288" s="376" customFormat="1"/>
    <row r="289" s="376" customFormat="1"/>
    <row r="290" s="376" customFormat="1"/>
    <row r="291" s="376" customFormat="1"/>
    <row r="292" s="376" customFormat="1"/>
    <row r="293" s="376" customFormat="1"/>
    <row r="294" s="376" customFormat="1"/>
    <row r="295" s="376" customFormat="1"/>
    <row r="296" s="376" customFormat="1"/>
    <row r="297" s="376" customFormat="1"/>
    <row r="298" s="376" customFormat="1"/>
    <row r="299" s="376" customFormat="1"/>
    <row r="300" s="376" customFormat="1"/>
    <row r="301" s="376" customFormat="1"/>
    <row r="302" s="376" customFormat="1"/>
    <row r="303" s="376" customFormat="1"/>
    <row r="304" s="376" customFormat="1"/>
    <row r="305" s="376" customFormat="1"/>
    <row r="306" s="376" customFormat="1"/>
    <row r="307" s="376" customFormat="1"/>
    <row r="308" s="376" customFormat="1"/>
    <row r="309" s="376" customFormat="1"/>
    <row r="310" s="376" customFormat="1"/>
    <row r="311" s="376" customFormat="1"/>
    <row r="312" s="376" customFormat="1"/>
    <row r="313" s="376" customFormat="1"/>
    <row r="314" s="376" customFormat="1"/>
    <row r="315" s="376" customFormat="1"/>
    <row r="316" s="376" customFormat="1"/>
    <row r="317" s="376" customFormat="1"/>
    <row r="318" s="376" customFormat="1"/>
    <row r="319" s="376" customFormat="1"/>
    <row r="320" s="376" customFormat="1"/>
    <row r="321" s="376" customFormat="1"/>
    <row r="322" s="376" customFormat="1"/>
    <row r="323" s="376" customFormat="1"/>
    <row r="324" s="376" customFormat="1"/>
    <row r="325" s="376" customFormat="1"/>
    <row r="326" s="376" customFormat="1"/>
    <row r="327" s="376" customFormat="1"/>
    <row r="328" s="376" customFormat="1"/>
    <row r="329" s="376" customFormat="1"/>
    <row r="330" s="376" customFormat="1"/>
    <row r="331" s="376" customFormat="1"/>
    <row r="332" s="376" customFormat="1"/>
    <row r="333" s="376" customFormat="1"/>
    <row r="334" s="376" customFormat="1"/>
    <row r="335" s="376" customFormat="1"/>
    <row r="336" s="376" customFormat="1"/>
    <row r="337" s="376" customFormat="1"/>
    <row r="338" s="376" customFormat="1"/>
    <row r="339" s="376" customFormat="1"/>
    <row r="340" s="376" customFormat="1"/>
    <row r="341" s="376" customFormat="1"/>
    <row r="342" s="376" customFormat="1"/>
    <row r="343" s="376" customFormat="1"/>
    <row r="344" s="376" customFormat="1"/>
    <row r="345" s="376" customFormat="1"/>
    <row r="346" s="376" customFormat="1"/>
    <row r="347" s="376" customFormat="1"/>
    <row r="348" s="376" customFormat="1"/>
    <row r="349" s="376" customFormat="1"/>
    <row r="350" s="376" customFormat="1"/>
    <row r="351" s="376" customFormat="1"/>
    <row r="352" s="376" customFormat="1"/>
    <row r="353" s="376" customFormat="1"/>
    <row r="354" s="376" customFormat="1"/>
    <row r="355" s="376" customFormat="1"/>
    <row r="356" s="376" customFormat="1"/>
    <row r="357" s="376" customFormat="1"/>
    <row r="358" s="376" customFormat="1"/>
    <row r="359" s="376" customFormat="1"/>
    <row r="360" s="376" customFormat="1"/>
    <row r="361" s="376" customFormat="1"/>
    <row r="362" s="376" customFormat="1"/>
    <row r="363" s="376" customFormat="1"/>
    <row r="364" s="376" customFormat="1"/>
    <row r="365" s="376" customFormat="1"/>
    <row r="366" s="376" customFormat="1"/>
    <row r="367" s="376" customFormat="1"/>
    <row r="368" s="376" customFormat="1"/>
    <row r="369" s="376" customFormat="1"/>
    <row r="370" s="376" customFormat="1"/>
    <row r="371" s="376" customFormat="1"/>
    <row r="372" s="376" customFormat="1"/>
    <row r="373" s="376" customFormat="1"/>
    <row r="374" s="376" customFormat="1"/>
    <row r="375" s="376" customFormat="1"/>
    <row r="376" s="376" customFormat="1"/>
    <row r="377" s="376" customFormat="1"/>
    <row r="378" s="376" customFormat="1"/>
    <row r="379" s="376" customFormat="1"/>
    <row r="380" s="376" customFormat="1"/>
    <row r="381" s="376" customFormat="1"/>
    <row r="382" s="376" customFormat="1"/>
    <row r="383" s="376" customFormat="1"/>
    <row r="384" s="376" customFormat="1"/>
    <row r="385" s="376" customFormat="1"/>
    <row r="386" s="376" customFormat="1"/>
    <row r="387" s="376" customFormat="1"/>
    <row r="388" s="376" customFormat="1"/>
    <row r="389" s="376" customFormat="1"/>
    <row r="390" s="376" customFormat="1"/>
    <row r="391" s="376" customFormat="1"/>
    <row r="392" s="376" customFormat="1"/>
    <row r="393" s="376" customFormat="1"/>
    <row r="394" s="376" customFormat="1"/>
    <row r="395" s="376" customFormat="1"/>
    <row r="396" s="376" customFormat="1"/>
    <row r="397" s="376" customFormat="1"/>
    <row r="398" s="376" customFormat="1"/>
    <row r="399" s="376" customFormat="1"/>
    <row r="400" s="376" customFormat="1"/>
    <row r="401" s="376" customFormat="1"/>
    <row r="402" s="376" customFormat="1"/>
    <row r="403" s="376" customFormat="1"/>
    <row r="404" s="376" customFormat="1"/>
    <row r="405" s="376" customFormat="1"/>
    <row r="406" s="376" customFormat="1"/>
    <row r="407" s="376" customFormat="1"/>
    <row r="408" s="376" customFormat="1"/>
    <row r="409" s="376" customFormat="1"/>
    <row r="410" s="376" customFormat="1"/>
    <row r="411" s="376" customFormat="1"/>
    <row r="412" s="376" customFormat="1"/>
    <row r="413" s="376" customFormat="1"/>
    <row r="414" s="376" customFormat="1"/>
    <row r="415" s="376" customFormat="1"/>
    <row r="416" s="376" customFormat="1"/>
    <row r="417" s="376" customFormat="1"/>
    <row r="418" s="376" customFormat="1"/>
    <row r="419" s="376" customFormat="1"/>
    <row r="420" s="376" customFormat="1"/>
    <row r="421" s="376" customFormat="1"/>
    <row r="422" s="376" customFormat="1"/>
    <row r="423" s="376" customFormat="1"/>
    <row r="424" s="376" customFormat="1"/>
    <row r="425" s="376" customFormat="1"/>
    <row r="426" s="376" customFormat="1"/>
    <row r="427" s="376" customFormat="1"/>
    <row r="428" s="376" customFormat="1"/>
    <row r="429" s="376" customFormat="1"/>
    <row r="430" s="376" customFormat="1"/>
    <row r="431" s="376" customFormat="1"/>
    <row r="432" s="376" customFormat="1"/>
    <row r="433" s="376" customFormat="1"/>
    <row r="434" s="376" customFormat="1"/>
    <row r="435" s="376" customFormat="1"/>
    <row r="436" s="376" customFormat="1"/>
    <row r="437" s="376" customFormat="1"/>
    <row r="438" s="376" customFormat="1"/>
    <row r="439" s="376" customFormat="1"/>
    <row r="440" s="376" customFormat="1"/>
    <row r="441" s="376" customFormat="1"/>
    <row r="442" s="376" customFormat="1"/>
    <row r="443" s="376" customFormat="1"/>
    <row r="444" s="376" customFormat="1"/>
    <row r="445" s="376" customFormat="1"/>
    <row r="446" s="376" customFormat="1"/>
    <row r="447" s="376" customFormat="1"/>
    <row r="448" s="376" customFormat="1"/>
    <row r="449" s="376" customFormat="1"/>
    <row r="450" s="376" customFormat="1"/>
    <row r="451" s="376" customFormat="1"/>
    <row r="452" s="376" customFormat="1"/>
    <row r="453" s="376" customFormat="1"/>
    <row r="454" s="376" customFormat="1"/>
    <row r="455" s="376" customFormat="1"/>
    <row r="456" s="376" customFormat="1"/>
    <row r="457" s="376" customFormat="1"/>
    <row r="458" s="376" customFormat="1"/>
    <row r="459" s="376" customFormat="1"/>
    <row r="460" s="376" customFormat="1"/>
    <row r="461" s="376" customFormat="1"/>
    <row r="462" s="376" customFormat="1"/>
    <row r="463" s="376" customFormat="1"/>
    <row r="464" s="376" customFormat="1"/>
    <row r="465" s="376" customFormat="1"/>
    <row r="466" s="376" customFormat="1"/>
    <row r="467" s="376" customFormat="1"/>
    <row r="468" s="376" customFormat="1"/>
    <row r="469" s="376" customFormat="1"/>
    <row r="470" s="376" customFormat="1"/>
    <row r="471" s="376" customFormat="1"/>
    <row r="472" s="376" customFormat="1"/>
    <row r="473" s="376" customFormat="1"/>
    <row r="474" s="376" customFormat="1"/>
    <row r="475" s="376" customFormat="1"/>
    <row r="476" s="376" customFormat="1"/>
    <row r="477" s="376" customFormat="1"/>
    <row r="478" s="376" customFormat="1"/>
    <row r="479" s="376" customFormat="1"/>
    <row r="480" s="376" customFormat="1"/>
    <row r="481" s="376" customFormat="1"/>
    <row r="482" s="376" customFormat="1"/>
    <row r="483" s="376" customFormat="1"/>
    <row r="484" s="376" customFormat="1"/>
    <row r="485" s="376" customFormat="1"/>
    <row r="486" s="376" customFormat="1"/>
    <row r="487" s="376" customFormat="1"/>
    <row r="488" s="376" customFormat="1"/>
    <row r="489" s="376" customFormat="1"/>
    <row r="490" s="376" customFormat="1"/>
    <row r="491" s="376" customFormat="1"/>
    <row r="492" s="376" customFormat="1"/>
    <row r="493" s="376" customFormat="1"/>
    <row r="494" s="376" customFormat="1"/>
    <row r="495" s="376" customFormat="1"/>
    <row r="496" s="376" customFormat="1"/>
    <row r="497" s="376" customFormat="1"/>
    <row r="498" s="376" customFormat="1"/>
    <row r="499" s="376" customFormat="1"/>
    <row r="500" s="376" customFormat="1"/>
    <row r="501" s="376" customFormat="1"/>
    <row r="502" s="376" customFormat="1"/>
    <row r="503" s="376" customFormat="1"/>
    <row r="504" s="376" customFormat="1"/>
    <row r="505" s="376" customFormat="1"/>
    <row r="506" s="376" customFormat="1"/>
    <row r="507" s="376" customFormat="1"/>
    <row r="508" s="376" customFormat="1"/>
    <row r="509" s="376" customFormat="1"/>
    <row r="510" s="376" customFormat="1"/>
    <row r="511" s="376" customFormat="1"/>
    <row r="512" s="376" customFormat="1"/>
    <row r="513" s="376" customFormat="1"/>
    <row r="514" s="376" customFormat="1"/>
    <row r="515" s="376" customFormat="1"/>
    <row r="516" s="376" customFormat="1"/>
    <row r="517" s="376" customFormat="1"/>
    <row r="518" s="376" customFormat="1"/>
    <row r="519" s="376" customFormat="1"/>
    <row r="520" s="376" customFormat="1"/>
    <row r="521" s="376" customFormat="1"/>
    <row r="522" s="376" customFormat="1"/>
    <row r="523" s="376" customFormat="1"/>
    <row r="524" s="376" customFormat="1"/>
    <row r="525" s="376" customFormat="1"/>
    <row r="526" s="376" customFormat="1"/>
    <row r="527" s="376" customFormat="1"/>
    <row r="528" s="376" customFormat="1"/>
    <row r="529" s="376" customFormat="1"/>
    <row r="530" s="376" customFormat="1"/>
    <row r="531" s="376" customFormat="1"/>
    <row r="532" s="376" customFormat="1"/>
    <row r="533" s="376" customFormat="1"/>
    <row r="534" s="376" customFormat="1"/>
    <row r="535" s="376" customFormat="1"/>
    <row r="536" s="376" customFormat="1"/>
    <row r="537" s="376" customFormat="1"/>
    <row r="538" s="376" customFormat="1"/>
    <row r="539" s="376" customFormat="1"/>
    <row r="540" s="376" customFormat="1"/>
    <row r="541" s="376" customFormat="1"/>
    <row r="542" s="376" customFormat="1"/>
    <row r="543" s="376" customFormat="1"/>
    <row r="544" s="376" customFormat="1"/>
    <row r="545" s="376" customFormat="1"/>
    <row r="546" s="376" customFormat="1"/>
    <row r="547" s="376" customFormat="1"/>
    <row r="548" s="376" customFormat="1"/>
    <row r="549" s="376" customFormat="1"/>
    <row r="550" s="376" customFormat="1"/>
    <row r="551" s="376" customFormat="1"/>
    <row r="552" s="376" customFormat="1"/>
    <row r="553" s="376" customFormat="1"/>
    <row r="554" s="376" customFormat="1"/>
    <row r="555" s="376" customFormat="1"/>
    <row r="556" s="376" customFormat="1"/>
    <row r="557" s="376" customFormat="1"/>
    <row r="558" s="376" customFormat="1"/>
    <row r="559" s="376" customFormat="1"/>
    <row r="560" s="376" customFormat="1"/>
    <row r="561" s="376" customFormat="1"/>
    <row r="562" s="376" customFormat="1"/>
    <row r="563" s="376" customFormat="1"/>
    <row r="564" s="376" customFormat="1"/>
    <row r="565" s="376" customFormat="1"/>
    <row r="566" s="376" customFormat="1"/>
    <row r="567" s="376" customFormat="1"/>
    <row r="568" s="376" customFormat="1"/>
    <row r="569" s="376" customFormat="1"/>
    <row r="570" s="376" customFormat="1"/>
    <row r="571" s="376" customFormat="1"/>
    <row r="572" s="376" customFormat="1"/>
    <row r="573" s="376" customFormat="1"/>
    <row r="574" s="376" customFormat="1"/>
    <row r="575" s="376" customFormat="1"/>
    <row r="576" s="376" customFormat="1"/>
    <row r="577" s="376" customFormat="1"/>
    <row r="578" s="376" customFormat="1"/>
    <row r="579" s="376" customFormat="1"/>
    <row r="580" s="376" customFormat="1"/>
    <row r="581" s="376" customFormat="1"/>
    <row r="582" s="376" customFormat="1"/>
    <row r="583" s="376" customFormat="1"/>
    <row r="584" s="376" customFormat="1"/>
    <row r="585" s="376" customFormat="1"/>
    <row r="586" s="376" customFormat="1"/>
    <row r="587" s="376" customFormat="1"/>
    <row r="588" s="376" customFormat="1"/>
    <row r="589" s="376" customFormat="1"/>
    <row r="590" s="376" customFormat="1"/>
    <row r="591" s="376" customFormat="1"/>
    <row r="592" s="376" customFormat="1"/>
    <row r="593" s="376" customFormat="1"/>
    <row r="594" s="376" customFormat="1"/>
    <row r="595" s="376" customFormat="1"/>
    <row r="596" s="376" customFormat="1"/>
    <row r="597" s="376" customFormat="1"/>
    <row r="598" s="376" customFormat="1"/>
    <row r="599" s="376" customFormat="1"/>
    <row r="600" s="376" customFormat="1"/>
    <row r="601" s="376" customFormat="1"/>
    <row r="602" s="376" customFormat="1"/>
    <row r="603" s="376" customFormat="1"/>
    <row r="604" s="376" customFormat="1"/>
    <row r="605" s="376" customFormat="1"/>
    <row r="606" s="376" customFormat="1"/>
    <row r="607" s="376" customFormat="1"/>
    <row r="608" s="376" customFormat="1"/>
    <row r="609" s="376" customFormat="1"/>
    <row r="610" s="376" customFormat="1"/>
    <row r="611" s="376" customFormat="1"/>
    <row r="612" s="376" customFormat="1"/>
    <row r="613" s="376" customFormat="1"/>
    <row r="614" s="376" customFormat="1"/>
    <row r="615" s="376" customFormat="1"/>
    <row r="616" s="376" customFormat="1"/>
    <row r="617" s="376" customFormat="1"/>
    <row r="618" s="376" customFormat="1"/>
    <row r="619" s="376" customFormat="1"/>
    <row r="620" s="376" customFormat="1"/>
    <row r="621" s="376" customFormat="1"/>
    <row r="622" s="376" customFormat="1"/>
    <row r="623" s="376" customFormat="1"/>
    <row r="624" s="376" customFormat="1"/>
    <row r="625" s="376" customFormat="1"/>
    <row r="626" s="376" customFormat="1"/>
    <row r="627" s="376" customFormat="1"/>
    <row r="628" s="376" customFormat="1"/>
    <row r="629" s="376" customFormat="1"/>
    <row r="630" s="376" customFormat="1"/>
    <row r="631" s="376" customFormat="1"/>
    <row r="632" s="376" customFormat="1"/>
    <row r="633" s="376" customFormat="1"/>
    <row r="634" s="376" customFormat="1"/>
    <row r="635" s="376" customFormat="1"/>
    <row r="636" s="376" customFormat="1"/>
    <row r="637" s="376" customFormat="1"/>
    <row r="638" s="376" customFormat="1"/>
    <row r="639" s="376" customFormat="1"/>
    <row r="640" s="376" customFormat="1"/>
    <row r="641" s="376" customFormat="1"/>
    <row r="642" s="376" customFormat="1"/>
    <row r="643" s="376" customFormat="1"/>
    <row r="644" s="376" customFormat="1"/>
    <row r="645" s="376" customFormat="1"/>
    <row r="646" s="376" customFormat="1"/>
    <row r="647" s="376" customFormat="1"/>
    <row r="648" s="376" customFormat="1"/>
    <row r="649" s="376" customFormat="1"/>
    <row r="650" s="376" customFormat="1"/>
    <row r="651" s="376" customFormat="1"/>
    <row r="652" s="376" customFormat="1"/>
    <row r="653" s="376" customFormat="1"/>
    <row r="654" s="376" customFormat="1"/>
    <row r="655" s="376" customFormat="1"/>
    <row r="656" s="376" customFormat="1"/>
    <row r="657" s="376" customFormat="1"/>
    <row r="658" s="376" customFormat="1"/>
    <row r="659" s="376" customFormat="1"/>
    <row r="660" s="376" customFormat="1"/>
    <row r="661" s="376" customFormat="1"/>
    <row r="662" s="376" customFormat="1"/>
    <row r="663" s="376" customFormat="1"/>
    <row r="664" s="376" customFormat="1"/>
    <row r="665" s="376" customFormat="1"/>
    <row r="666" s="376" customFormat="1"/>
    <row r="667" s="376" customFormat="1"/>
    <row r="668" s="376" customFormat="1"/>
    <row r="669" s="376" customFormat="1"/>
    <row r="670" s="376" customFormat="1"/>
    <row r="671" s="376" customFormat="1"/>
    <row r="672" s="376" customFormat="1"/>
    <row r="673" s="376" customFormat="1"/>
    <row r="674" s="376" customFormat="1"/>
    <row r="675" s="376" customFormat="1"/>
    <row r="676" s="376" customFormat="1"/>
    <row r="677" s="376" customFormat="1"/>
    <row r="678" s="376" customFormat="1"/>
    <row r="679" s="376" customFormat="1"/>
    <row r="680" s="376" customFormat="1"/>
    <row r="681" s="376" customFormat="1"/>
    <row r="682" s="376" customFormat="1"/>
    <row r="683" s="376" customFormat="1"/>
    <row r="684" s="376" customFormat="1"/>
    <row r="685" s="376" customFormat="1"/>
    <row r="686" s="376" customFormat="1"/>
    <row r="687" s="376" customFormat="1"/>
    <row r="688" s="376" customFormat="1"/>
    <row r="689" s="376" customFormat="1"/>
    <row r="690" s="376" customFormat="1"/>
    <row r="691" s="376" customFormat="1"/>
    <row r="692" s="376" customFormat="1"/>
    <row r="693" s="376" customFormat="1"/>
    <row r="694" s="376" customFormat="1"/>
    <row r="695" s="376" customFormat="1"/>
    <row r="696" s="376" customFormat="1"/>
    <row r="697" s="376" customFormat="1"/>
    <row r="698" s="376" customFormat="1"/>
    <row r="699" s="376" customFormat="1"/>
    <row r="700" s="376" customFormat="1"/>
    <row r="701" s="376" customFormat="1"/>
    <row r="702" s="376" customFormat="1"/>
    <row r="703" s="376" customFormat="1"/>
    <row r="704" s="376" customFormat="1"/>
    <row r="705" s="376" customFormat="1"/>
    <row r="706" s="376" customFormat="1"/>
    <row r="707" s="376" customFormat="1"/>
    <row r="708" s="376" customFormat="1"/>
    <row r="709" s="376" customFormat="1"/>
    <row r="710" s="376" customFormat="1"/>
    <row r="711" s="376" customFormat="1"/>
    <row r="712" s="376" customFormat="1"/>
    <row r="713" s="376" customFormat="1"/>
    <row r="714" s="376" customFormat="1"/>
    <row r="715" s="376" customFormat="1"/>
    <row r="716" s="376" customFormat="1"/>
    <row r="717" s="376" customFormat="1"/>
    <row r="718" s="376" customFormat="1"/>
    <row r="719" s="376" customFormat="1"/>
    <row r="720" s="376" customFormat="1"/>
    <row r="721" s="376" customFormat="1"/>
    <row r="722" s="376" customFormat="1"/>
    <row r="723" s="376" customFormat="1"/>
    <row r="724" s="376" customFormat="1"/>
    <row r="725" s="376" customFormat="1"/>
    <row r="726" s="376" customFormat="1"/>
    <row r="727" s="376" customFormat="1"/>
    <row r="728" s="376" customFormat="1"/>
    <row r="729" s="376" customFormat="1"/>
    <row r="730" s="376" customFormat="1"/>
    <row r="731" s="376" customFormat="1"/>
    <row r="732" s="376" customFormat="1"/>
    <row r="733" s="376" customFormat="1"/>
    <row r="734" s="376" customFormat="1"/>
    <row r="735" s="376" customFormat="1"/>
    <row r="736" s="376" customFormat="1"/>
    <row r="737" s="376" customFormat="1"/>
    <row r="738" s="376" customFormat="1"/>
    <row r="739" s="376" customFormat="1"/>
    <row r="740" s="376" customFormat="1"/>
    <row r="741" s="376" customFormat="1"/>
    <row r="742" s="376" customFormat="1"/>
    <row r="743" s="376" customFormat="1"/>
    <row r="744" s="376" customFormat="1"/>
    <row r="745" s="376" customFormat="1"/>
    <row r="746" s="376" customFormat="1"/>
    <row r="747" s="376" customFormat="1"/>
    <row r="748" s="376" customFormat="1"/>
    <row r="749" s="376" customFormat="1"/>
    <row r="750" s="376" customFormat="1"/>
    <row r="751" s="376" customFormat="1"/>
    <row r="752" s="376" customFormat="1"/>
    <row r="753" s="376" customFormat="1"/>
    <row r="754" s="376" customFormat="1"/>
    <row r="755" s="376" customFormat="1"/>
    <row r="756" s="376" customFormat="1"/>
    <row r="757" s="376" customFormat="1"/>
    <row r="758" s="376" customFormat="1"/>
    <row r="759" s="376" customFormat="1"/>
    <row r="760" s="376" customFormat="1"/>
    <row r="761" s="376" customFormat="1"/>
    <row r="762" s="376" customFormat="1"/>
    <row r="763" s="376" customFormat="1"/>
    <row r="764" s="376" customFormat="1"/>
    <row r="765" s="376" customFormat="1"/>
    <row r="766" s="376" customFormat="1"/>
    <row r="767" s="376" customFormat="1"/>
    <row r="768" s="376" customFormat="1"/>
    <row r="769" s="376" customFormat="1"/>
    <row r="770" s="376" customFormat="1"/>
    <row r="771" s="376" customFormat="1"/>
    <row r="772" s="376" customFormat="1"/>
    <row r="773" s="376" customFormat="1"/>
    <row r="774" s="376" customFormat="1"/>
    <row r="775" s="376" customFormat="1"/>
    <row r="776" s="376" customFormat="1"/>
    <row r="777" s="376" customFormat="1"/>
    <row r="778" s="376" customFormat="1"/>
    <row r="779" s="376" customFormat="1"/>
    <row r="780" s="376" customFormat="1"/>
    <row r="781" s="376" customFormat="1"/>
    <row r="782" s="376" customFormat="1"/>
    <row r="783" s="376" customFormat="1"/>
    <row r="784" s="376" customFormat="1"/>
    <row r="785" s="376" customFormat="1"/>
    <row r="786" s="376" customFormat="1"/>
    <row r="787" s="376" customFormat="1"/>
    <row r="788" s="376" customFormat="1"/>
    <row r="789" s="376" customFormat="1"/>
    <row r="790" s="376" customFormat="1"/>
    <row r="791" s="376" customFormat="1"/>
    <row r="792" s="376" customFormat="1"/>
    <row r="793" s="376" customFormat="1"/>
    <row r="794" s="376" customFormat="1"/>
    <row r="795" s="376" customFormat="1"/>
    <row r="796" s="376" customFormat="1"/>
    <row r="797" s="376" customFormat="1"/>
    <row r="798" s="376" customFormat="1"/>
    <row r="799" s="376" customFormat="1"/>
    <row r="800" s="376" customFormat="1"/>
    <row r="801" s="376" customFormat="1"/>
    <row r="802" s="376" customFormat="1"/>
    <row r="803" s="376" customFormat="1"/>
    <row r="804" s="376" customFormat="1"/>
    <row r="805" s="376" customFormat="1"/>
    <row r="806" s="376" customFormat="1"/>
    <row r="807" s="376" customFormat="1"/>
    <row r="808" s="376" customFormat="1"/>
    <row r="809" s="376" customFormat="1"/>
    <row r="810" s="376" customFormat="1"/>
    <row r="811" s="376" customFormat="1"/>
    <row r="812" s="376" customFormat="1"/>
    <row r="813" s="376" customFormat="1"/>
    <row r="814" s="376" customFormat="1"/>
    <row r="815" s="376" customFormat="1"/>
    <row r="816" s="376" customFormat="1"/>
    <row r="817" s="376" customFormat="1"/>
    <row r="818" s="376" customFormat="1"/>
    <row r="819" s="376" customFormat="1"/>
    <row r="820" s="376" customFormat="1"/>
    <row r="821" s="376" customFormat="1"/>
    <row r="822" s="376" customFormat="1"/>
    <row r="823" s="376" customFormat="1"/>
    <row r="824" s="376" customFormat="1"/>
    <row r="825" s="376" customFormat="1"/>
    <row r="826" s="376" customFormat="1"/>
    <row r="827" s="376" customFormat="1"/>
    <row r="828" s="376" customFormat="1"/>
    <row r="829" s="376" customFormat="1"/>
    <row r="830" s="376" customFormat="1"/>
    <row r="831" s="376" customFormat="1"/>
    <row r="832" s="376" customFormat="1"/>
    <row r="833" s="376" customFormat="1"/>
    <row r="834" s="376" customFormat="1"/>
    <row r="835" s="376" customFormat="1"/>
    <row r="836" s="376" customFormat="1"/>
    <row r="837" s="376" customFormat="1"/>
    <row r="838" s="376" customFormat="1"/>
    <row r="839" s="376" customFormat="1"/>
    <row r="840" s="376" customFormat="1"/>
    <row r="841" s="376" customFormat="1"/>
    <row r="842" s="376" customFormat="1"/>
    <row r="843" s="376" customFormat="1"/>
    <row r="844" s="376" customFormat="1"/>
    <row r="845" s="376" customFormat="1"/>
    <row r="846" s="376" customFormat="1"/>
    <row r="847" s="376" customFormat="1"/>
    <row r="848" s="376" customFormat="1"/>
    <row r="849" s="376" customFormat="1"/>
    <row r="850" s="376" customFormat="1"/>
    <row r="851" s="376" customFormat="1"/>
    <row r="852" s="376" customFormat="1"/>
    <row r="853" s="376" customFormat="1"/>
    <row r="854" s="376" customFormat="1"/>
    <row r="855" s="376" customFormat="1"/>
    <row r="856" s="376" customFormat="1"/>
    <row r="857" s="376" customFormat="1"/>
    <row r="858" s="376" customFormat="1"/>
    <row r="859" s="376" customFormat="1"/>
    <row r="860" s="376" customFormat="1"/>
    <row r="861" s="376" customFormat="1"/>
    <row r="862" s="376" customFormat="1"/>
    <row r="863" s="376" customFormat="1"/>
    <row r="864" s="376" customFormat="1"/>
    <row r="865" s="376" customFormat="1"/>
    <row r="866" s="376" customFormat="1"/>
    <row r="867" s="376" customFormat="1"/>
    <row r="868" s="376" customFormat="1"/>
    <row r="869" s="376" customFormat="1"/>
    <row r="870" s="376" customFormat="1"/>
    <row r="871" s="376" customFormat="1"/>
    <row r="872" s="376" customFormat="1"/>
    <row r="873" s="376" customFormat="1"/>
    <row r="874" s="376" customFormat="1"/>
    <row r="875" s="376" customFormat="1"/>
    <row r="876" s="376" customFormat="1"/>
    <row r="877" s="376" customFormat="1"/>
    <row r="878" s="376" customFormat="1"/>
    <row r="879" s="376" customFormat="1"/>
    <row r="880" s="376" customFormat="1"/>
    <row r="881" s="376" customFormat="1"/>
    <row r="882" s="376" customFormat="1"/>
    <row r="883" s="376" customFormat="1"/>
    <row r="884" s="376" customFormat="1"/>
    <row r="885" s="376" customFormat="1"/>
    <row r="886" s="376" customFormat="1"/>
    <row r="887" s="376" customFormat="1"/>
    <row r="888" s="376" customFormat="1"/>
    <row r="889" s="376" customFormat="1"/>
    <row r="890" s="376" customFormat="1"/>
    <row r="891" s="376" customFormat="1"/>
    <row r="892" s="376" customFormat="1"/>
    <row r="893" s="376" customFormat="1"/>
    <row r="894" s="376" customFormat="1"/>
    <row r="895" s="376" customFormat="1"/>
    <row r="896" s="376" customFormat="1"/>
    <row r="897" s="376" customFormat="1"/>
    <row r="898" s="376" customFormat="1"/>
    <row r="899" s="376" customFormat="1"/>
    <row r="900" s="376" customFormat="1"/>
    <row r="901" s="376" customFormat="1"/>
    <row r="902" s="376" customFormat="1"/>
    <row r="903" s="376" customFormat="1"/>
    <row r="904" s="376" customFormat="1"/>
    <row r="905" s="376" customFormat="1"/>
    <row r="906" s="376" customFormat="1"/>
    <row r="907" s="376" customFormat="1"/>
    <row r="908" s="376" customFormat="1"/>
    <row r="909" s="376" customFormat="1"/>
    <row r="910" s="376" customFormat="1"/>
    <row r="911" s="376" customFormat="1"/>
    <row r="912" s="376" customFormat="1"/>
    <row r="913" s="376" customFormat="1"/>
    <row r="914" s="376" customFormat="1"/>
    <row r="915" s="376" customFormat="1"/>
    <row r="916" s="376" customFormat="1"/>
    <row r="917" s="376" customFormat="1"/>
    <row r="918" s="376" customFormat="1"/>
    <row r="919" s="376" customFormat="1"/>
    <row r="920" s="376" customFormat="1"/>
    <row r="921" s="376" customFormat="1"/>
    <row r="922" s="376" customFormat="1"/>
    <row r="923" s="376" customFormat="1"/>
    <row r="924" s="376" customFormat="1"/>
    <row r="925" s="376" customFormat="1"/>
    <row r="926" s="376" customFormat="1"/>
    <row r="927" s="376" customFormat="1"/>
    <row r="928" s="376" customFormat="1"/>
    <row r="929" s="376" customFormat="1"/>
    <row r="930" s="376" customFormat="1"/>
    <row r="931" s="376" customFormat="1"/>
    <row r="932" s="376" customFormat="1"/>
    <row r="933" s="376" customFormat="1"/>
    <row r="934" s="376" customFormat="1"/>
    <row r="935" s="376" customFormat="1"/>
    <row r="936" s="376" customFormat="1"/>
    <row r="937" s="376" customFormat="1"/>
    <row r="938" s="376" customFormat="1"/>
    <row r="939" s="376" customFormat="1"/>
    <row r="940" s="376" customFormat="1"/>
    <row r="941" s="376" customFormat="1"/>
    <row r="942" s="376" customFormat="1"/>
    <row r="943" s="376" customFormat="1"/>
    <row r="944" s="376" customFormat="1"/>
    <row r="945" s="376" customFormat="1"/>
    <row r="946" s="376" customFormat="1"/>
    <row r="947" s="376" customFormat="1"/>
    <row r="948" s="376" customFormat="1"/>
    <row r="949" s="376" customFormat="1"/>
    <row r="950" s="376" customFormat="1"/>
    <row r="951" s="376" customFormat="1"/>
    <row r="952" s="376" customFormat="1"/>
    <row r="953" s="376" customFormat="1"/>
    <row r="954" s="376" customFormat="1"/>
    <row r="955" s="376" customFormat="1"/>
    <row r="956" s="376" customFormat="1"/>
    <row r="957" s="376" customFormat="1"/>
    <row r="958" s="376" customFormat="1"/>
    <row r="959" s="376" customFormat="1"/>
    <row r="960" s="376" customFormat="1"/>
    <row r="961" s="376" customFormat="1"/>
    <row r="962" s="376" customFormat="1"/>
    <row r="963" s="376" customFormat="1"/>
    <row r="964" s="376" customFormat="1"/>
    <row r="965" s="376" customFormat="1"/>
    <row r="966" s="376" customFormat="1"/>
    <row r="967" s="376" customFormat="1"/>
    <row r="968" s="376" customFormat="1"/>
    <row r="969" s="376" customFormat="1"/>
    <row r="970" s="376" customFormat="1"/>
    <row r="971" s="376" customFormat="1"/>
    <row r="972" s="376" customFormat="1"/>
    <row r="973" s="376" customFormat="1"/>
    <row r="974" s="376" customFormat="1"/>
    <row r="975" s="376" customFormat="1"/>
    <row r="976" s="376" customFormat="1"/>
    <row r="977" s="376" customFormat="1"/>
    <row r="978" s="376" customFormat="1"/>
    <row r="979" s="376" customFormat="1"/>
    <row r="980" s="376" customFormat="1"/>
    <row r="981" s="376" customFormat="1"/>
    <row r="982" s="376" customFormat="1"/>
    <row r="983" s="376" customFormat="1"/>
    <row r="984" s="376" customFormat="1"/>
    <row r="985" s="376" customFormat="1"/>
    <row r="986" s="376" customFormat="1"/>
    <row r="987" s="376" customFormat="1"/>
    <row r="988" s="376" customFormat="1"/>
    <row r="989" s="376" customFormat="1"/>
    <row r="990" s="376" customFormat="1"/>
    <row r="991" s="376" customFormat="1"/>
    <row r="992" s="376" customFormat="1"/>
    <row r="993" s="376" customFormat="1"/>
    <row r="994" s="376" customFormat="1"/>
    <row r="995" s="376" customFormat="1"/>
    <row r="996" s="376" customFormat="1"/>
    <row r="997" s="376" customFormat="1"/>
    <row r="998" s="376" customFormat="1"/>
    <row r="999" s="376" customFormat="1"/>
    <row r="1000" s="376" customFormat="1"/>
    <row r="1001" s="376" customFormat="1"/>
    <row r="1002" s="376" customFormat="1"/>
  </sheetData>
  <protectedRanges>
    <protectedRange sqref="B9" name="区域1_1"/>
  </protectedRanges>
  <mergeCells count="2">
    <mergeCell ref="A2:B2"/>
    <mergeCell ref="C3:D3"/>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04"/>
  <sheetViews>
    <sheetView workbookViewId="0">
      <pane xSplit="1" ySplit="6" topLeftCell="B7" activePane="bottomRight" state="frozen"/>
      <selection/>
      <selection pane="topRight"/>
      <selection pane="bottomLeft"/>
      <selection pane="bottomRight" activeCell="E9" sqref="E9"/>
    </sheetView>
  </sheetViews>
  <sheetFormatPr defaultColWidth="9.125" defaultRowHeight="12.75" outlineLevelCol="5"/>
  <cols>
    <col min="1" max="1" width="46.25" style="362" customWidth="1"/>
    <col min="2" max="2" width="25.75" style="362" customWidth="1"/>
    <col min="3" max="246" width="9.125" style="362" customWidth="1"/>
    <col min="247" max="16384" width="9.125" style="362"/>
  </cols>
  <sheetData>
    <row r="1" s="359" customFormat="1" ht="19.5" customHeight="1" spans="1:1">
      <c r="A1" s="359" t="s">
        <v>678</v>
      </c>
    </row>
    <row r="2" s="360" customFormat="1" ht="48.75" customHeight="1" spans="1:2">
      <c r="A2" s="363" t="s">
        <v>679</v>
      </c>
      <c r="B2" s="363"/>
    </row>
    <row r="3" s="361" customFormat="1" ht="26.25" customHeight="1" spans="1:6">
      <c r="A3" s="364"/>
      <c r="B3" s="365" t="s">
        <v>128</v>
      </c>
      <c r="C3" s="366"/>
      <c r="D3" s="366"/>
      <c r="E3" s="364"/>
      <c r="F3" s="364"/>
    </row>
    <row r="4" s="361" customFormat="1" ht="33" customHeight="1" spans="1:2">
      <c r="A4" s="367" t="s">
        <v>665</v>
      </c>
      <c r="B4" s="367" t="s">
        <v>5</v>
      </c>
    </row>
    <row r="5" s="361" customFormat="1" ht="33" customHeight="1" spans="1:2">
      <c r="A5" s="368" t="s">
        <v>667</v>
      </c>
      <c r="B5" s="369">
        <f>470809-655+277700-1539-10000-12000</f>
        <v>724315</v>
      </c>
    </row>
    <row r="6" s="361" customFormat="1" ht="33" customHeight="1" spans="1:4">
      <c r="A6" s="370" t="s">
        <v>669</v>
      </c>
      <c r="B6" s="369">
        <v>655</v>
      </c>
      <c r="D6" s="371"/>
    </row>
    <row r="7" s="361" customFormat="1" ht="33" customHeight="1" spans="1:4">
      <c r="A7" s="368" t="s">
        <v>671</v>
      </c>
      <c r="B7" s="369"/>
      <c r="D7" s="371"/>
    </row>
    <row r="8" s="361" customFormat="1" ht="33" customHeight="1" spans="1:4">
      <c r="A8" s="368" t="s">
        <v>672</v>
      </c>
      <c r="B8" s="369">
        <v>3445</v>
      </c>
      <c r="D8" s="371"/>
    </row>
    <row r="9" s="361" customFormat="1" ht="33" customHeight="1" spans="1:2">
      <c r="A9" s="368" t="s">
        <v>673</v>
      </c>
      <c r="B9" s="369">
        <v>16553</v>
      </c>
    </row>
    <row r="10" s="361" customFormat="1" ht="33" customHeight="1" spans="1:2">
      <c r="A10" s="368" t="s">
        <v>675</v>
      </c>
      <c r="B10" s="369">
        <f>785800-277700+1539+10000+12000</f>
        <v>531639</v>
      </c>
    </row>
    <row r="11" s="361" customFormat="1" ht="33" customHeight="1" spans="1:2">
      <c r="A11" s="372" t="s">
        <v>69</v>
      </c>
      <c r="B11" s="373">
        <f>SUM(B4:B10)</f>
        <v>1276607</v>
      </c>
    </row>
    <row r="12" s="361" customFormat="1"/>
    <row r="13" s="361" customFormat="1"/>
    <row r="14" s="361" customFormat="1"/>
    <row r="15" s="361" customFormat="1"/>
    <row r="16" s="361" customFormat="1"/>
    <row r="17" s="361" customFormat="1"/>
    <row r="18" s="361" customFormat="1"/>
    <row r="19" s="361" customFormat="1"/>
    <row r="20" s="361" customFormat="1"/>
    <row r="21" s="361" customFormat="1"/>
    <row r="22" s="361" customFormat="1"/>
    <row r="23" s="361" customFormat="1"/>
    <row r="24" s="361" customFormat="1"/>
    <row r="25" s="361" customFormat="1"/>
    <row r="26" s="361" customFormat="1"/>
    <row r="27" s="361" customFormat="1"/>
    <row r="28" s="361" customFormat="1"/>
    <row r="29" s="361" customFormat="1"/>
    <row r="30" s="361" customFormat="1"/>
    <row r="31" s="361" customFormat="1"/>
    <row r="32" s="361" customFormat="1"/>
    <row r="33" s="361" customFormat="1"/>
    <row r="34" s="361" customFormat="1"/>
    <row r="35" s="361" customFormat="1"/>
    <row r="36" s="361" customFormat="1"/>
    <row r="37" s="361" customFormat="1"/>
    <row r="38" s="361" customFormat="1"/>
    <row r="39" s="361" customFormat="1"/>
    <row r="40" s="361" customFormat="1"/>
    <row r="41" s="361" customFormat="1"/>
    <row r="42" s="361" customFormat="1"/>
    <row r="43" s="361" customFormat="1"/>
    <row r="44" s="361" customFormat="1"/>
    <row r="45" s="361" customFormat="1"/>
    <row r="46" s="361" customFormat="1"/>
    <row r="47" s="361" customFormat="1"/>
    <row r="48" s="361" customFormat="1"/>
    <row r="49" s="361" customFormat="1"/>
    <row r="50" s="361" customFormat="1"/>
    <row r="51" s="361" customFormat="1"/>
    <row r="52" s="361" customFormat="1"/>
    <row r="53" s="361" customFormat="1"/>
    <row r="54" s="361" customFormat="1"/>
    <row r="55" s="361" customFormat="1"/>
    <row r="56" s="361" customFormat="1"/>
    <row r="57" s="361" customFormat="1"/>
    <row r="58" s="361" customFormat="1"/>
    <row r="59" s="361" customFormat="1"/>
    <row r="60" s="361" customFormat="1"/>
    <row r="61" s="361" customFormat="1"/>
    <row r="62" s="361" customFormat="1"/>
    <row r="63" s="361" customFormat="1"/>
    <row r="64" s="361" customFormat="1"/>
    <row r="65" s="361" customFormat="1"/>
    <row r="66" s="361" customFormat="1"/>
    <row r="67" s="361" customFormat="1"/>
    <row r="68" s="361" customFormat="1"/>
    <row r="69" s="361" customFormat="1"/>
    <row r="70" s="361" customFormat="1"/>
    <row r="71" s="361" customFormat="1"/>
    <row r="72" s="361" customFormat="1"/>
    <row r="73" s="361" customFormat="1"/>
    <row r="74" s="361" customFormat="1"/>
    <row r="75" s="361" customFormat="1"/>
    <row r="76" s="361" customFormat="1"/>
    <row r="77" s="361" customFormat="1"/>
    <row r="78" s="361" customFormat="1"/>
    <row r="79" s="361" customFormat="1"/>
    <row r="80" s="361" customFormat="1"/>
    <row r="81" s="361" customFormat="1"/>
    <row r="82" s="361" customFormat="1"/>
    <row r="83" s="361" customFormat="1"/>
    <row r="84" s="361" customFormat="1"/>
    <row r="85" s="361" customFormat="1"/>
    <row r="86" s="361" customFormat="1"/>
    <row r="87" s="361" customFormat="1"/>
    <row r="88" s="361" customFormat="1"/>
    <row r="89" s="361" customFormat="1"/>
    <row r="90" s="361" customFormat="1"/>
    <row r="91" s="361" customFormat="1"/>
    <row r="92" s="361" customFormat="1"/>
    <row r="93" s="361" customFormat="1"/>
    <row r="94" s="361" customFormat="1"/>
    <row r="95" s="361" customFormat="1"/>
    <row r="96" s="361" customFormat="1"/>
    <row r="97" s="361" customFormat="1"/>
    <row r="98" s="361" customFormat="1"/>
    <row r="99" s="361" customFormat="1"/>
    <row r="100" s="361" customFormat="1"/>
    <row r="101" s="361" customFormat="1"/>
    <row r="102" s="361" customFormat="1"/>
    <row r="103" s="361" customFormat="1"/>
    <row r="104" s="361" customFormat="1"/>
    <row r="105" s="361" customFormat="1"/>
    <row r="106" s="361" customFormat="1"/>
    <row r="107" s="361" customFormat="1"/>
    <row r="108" s="361" customFormat="1"/>
    <row r="109" s="361" customFormat="1"/>
    <row r="110" s="361" customFormat="1"/>
    <row r="111" s="361" customFormat="1"/>
    <row r="112" s="361" customFormat="1"/>
    <row r="113" s="361" customFormat="1"/>
    <row r="114" s="361" customFormat="1"/>
    <row r="115" s="361" customFormat="1"/>
    <row r="116" s="361" customFormat="1"/>
    <row r="117" s="361" customFormat="1"/>
    <row r="118" s="361" customFormat="1"/>
    <row r="119" s="361" customFormat="1"/>
    <row r="120" s="361" customFormat="1"/>
    <row r="121" s="361" customFormat="1"/>
    <row r="122" s="361" customFormat="1"/>
    <row r="123" s="361" customFormat="1"/>
    <row r="124" s="361" customFormat="1"/>
    <row r="125" s="361" customFormat="1"/>
    <row r="126" s="361" customFormat="1"/>
    <row r="127" s="361" customFormat="1"/>
    <row r="128" s="361" customFormat="1"/>
    <row r="129" s="361" customFormat="1"/>
    <row r="130" s="361" customFormat="1"/>
    <row r="131" s="361" customFormat="1"/>
    <row r="132" s="361" customFormat="1"/>
    <row r="133" s="361" customFormat="1"/>
    <row r="134" s="361" customFormat="1"/>
    <row r="135" s="361" customFormat="1"/>
    <row r="136" s="361" customFormat="1"/>
    <row r="137" s="361" customFormat="1"/>
    <row r="138" s="361" customFormat="1"/>
    <row r="139" s="361" customFormat="1"/>
    <row r="140" s="361" customFormat="1"/>
    <row r="141" s="361" customFormat="1"/>
    <row r="142" s="361" customFormat="1"/>
    <row r="143" s="361" customFormat="1"/>
    <row r="144" s="361" customFormat="1"/>
    <row r="145" s="361" customFormat="1"/>
    <row r="146" s="361" customFormat="1"/>
    <row r="147" s="361" customFormat="1"/>
    <row r="148" s="361" customFormat="1"/>
    <row r="149" s="361" customFormat="1"/>
    <row r="150" s="361" customFormat="1"/>
    <row r="151" s="361" customFormat="1"/>
    <row r="152" s="361" customFormat="1"/>
    <row r="153" s="361" customFormat="1"/>
    <row r="154" s="361" customFormat="1"/>
    <row r="155" s="361" customFormat="1"/>
    <row r="156" s="361" customFormat="1"/>
    <row r="157" s="361" customFormat="1"/>
    <row r="158" s="361" customFormat="1"/>
    <row r="159" s="361" customFormat="1"/>
    <row r="160" s="361" customFormat="1"/>
    <row r="161" s="361" customFormat="1"/>
    <row r="162" s="361" customFormat="1"/>
    <row r="163" s="361" customFormat="1"/>
    <row r="164" s="361" customFormat="1"/>
    <row r="165" s="361" customFormat="1"/>
    <row r="166" s="361" customFormat="1"/>
    <row r="167" s="361" customFormat="1"/>
    <row r="168" s="361" customFormat="1"/>
    <row r="169" s="361" customFormat="1"/>
    <row r="170" s="361" customFormat="1"/>
    <row r="171" s="361" customFormat="1"/>
    <row r="172" s="361" customFormat="1"/>
    <row r="173" s="361" customFormat="1"/>
    <row r="174" s="361" customFormat="1"/>
    <row r="175" s="361" customFormat="1"/>
    <row r="176" s="361" customFormat="1"/>
    <row r="177" s="361" customFormat="1"/>
    <row r="178" s="361" customFormat="1"/>
    <row r="179" s="361" customFormat="1"/>
    <row r="180" s="361" customFormat="1"/>
    <row r="181" s="361" customFormat="1"/>
    <row r="182" s="361" customFormat="1"/>
    <row r="183" s="361" customFormat="1"/>
    <row r="184" s="361" customFormat="1"/>
    <row r="185" s="361" customFormat="1"/>
    <row r="186" s="361" customFormat="1"/>
    <row r="187" s="361" customFormat="1"/>
    <row r="188" s="361" customFormat="1"/>
    <row r="189" s="361" customFormat="1"/>
    <row r="190" s="361" customFormat="1"/>
    <row r="191" s="361" customFormat="1"/>
    <row r="192" s="361" customFormat="1"/>
    <row r="193" s="361" customFormat="1"/>
    <row r="194" s="361" customFormat="1"/>
    <row r="195" s="361" customFormat="1"/>
    <row r="196" s="361" customFormat="1"/>
    <row r="197" s="361" customFormat="1"/>
    <row r="198" s="361" customFormat="1"/>
    <row r="199" s="361" customFormat="1"/>
    <row r="200" s="361" customFormat="1"/>
    <row r="201" s="361" customFormat="1"/>
    <row r="202" s="361" customFormat="1"/>
    <row r="203" s="361" customFormat="1"/>
    <row r="204" s="361" customFormat="1"/>
    <row r="205" s="361" customFormat="1"/>
    <row r="206" s="361" customFormat="1"/>
    <row r="207" s="361" customFormat="1"/>
    <row r="208" s="361" customFormat="1"/>
    <row r="209" s="361" customFormat="1"/>
    <row r="210" s="361" customFormat="1"/>
    <row r="211" s="361" customFormat="1"/>
    <row r="212" s="361" customFormat="1"/>
    <row r="213" s="361" customFormat="1"/>
    <row r="214" s="361" customFormat="1"/>
    <row r="215" s="361" customFormat="1"/>
    <row r="216" s="361" customFormat="1"/>
    <row r="217" s="361" customFormat="1"/>
    <row r="218" s="361" customFormat="1"/>
    <row r="219" s="361" customFormat="1"/>
    <row r="220" s="361" customFormat="1"/>
    <row r="221" s="361" customFormat="1"/>
    <row r="222" s="361" customFormat="1"/>
    <row r="223" s="361" customFormat="1"/>
    <row r="224" s="361" customFormat="1"/>
    <row r="225" s="361" customFormat="1"/>
    <row r="226" s="361" customFormat="1"/>
    <row r="227" s="361" customFormat="1"/>
    <row r="228" s="361" customFormat="1"/>
    <row r="229" s="361" customFormat="1"/>
    <row r="230" s="361" customFormat="1"/>
    <row r="231" s="361" customFormat="1"/>
    <row r="232" s="361" customFormat="1"/>
    <row r="233" s="361" customFormat="1"/>
    <row r="234" s="361" customFormat="1"/>
    <row r="235" s="361" customFormat="1"/>
    <row r="236" s="361" customFormat="1"/>
    <row r="237" s="361" customFormat="1"/>
    <row r="238" s="361" customFormat="1"/>
    <row r="239" s="361" customFormat="1"/>
    <row r="240" s="361" customFormat="1"/>
    <row r="241" s="361" customFormat="1"/>
    <row r="242" s="361" customFormat="1"/>
    <row r="243" s="361" customFormat="1"/>
    <row r="244" s="361" customFormat="1"/>
    <row r="245" s="361" customFormat="1"/>
    <row r="246" s="361" customFormat="1"/>
    <row r="247" s="361" customFormat="1"/>
    <row r="248" s="361" customFormat="1"/>
    <row r="249" s="361" customFormat="1"/>
    <row r="250" s="361" customFormat="1"/>
    <row r="251" s="361" customFormat="1"/>
    <row r="252" s="361" customFormat="1"/>
    <row r="253" s="361" customFormat="1"/>
    <row r="254" s="361" customFormat="1"/>
    <row r="255" s="361" customFormat="1"/>
    <row r="256" s="361" customFormat="1"/>
    <row r="257" s="361" customFormat="1"/>
    <row r="258" s="361" customFormat="1"/>
    <row r="259" s="361" customFormat="1"/>
    <row r="260" s="361" customFormat="1"/>
    <row r="261" s="361" customFormat="1"/>
    <row r="262" s="361" customFormat="1"/>
    <row r="263" s="361" customFormat="1"/>
    <row r="264" s="361" customFormat="1"/>
    <row r="265" s="361" customFormat="1"/>
    <row r="266" s="361" customFormat="1"/>
    <row r="267" s="361" customFormat="1"/>
    <row r="268" s="361" customFormat="1"/>
    <row r="269" s="361" customFormat="1"/>
    <row r="270" s="361" customFormat="1"/>
    <row r="271" s="361" customFormat="1"/>
    <row r="272" s="361" customFormat="1"/>
    <row r="273" s="361" customFormat="1"/>
    <row r="274" s="361" customFormat="1"/>
    <row r="275" s="361" customFormat="1"/>
    <row r="276" s="361" customFormat="1"/>
    <row r="277" s="361" customFormat="1"/>
    <row r="278" s="361" customFormat="1"/>
    <row r="279" s="361" customFormat="1"/>
    <row r="280" s="361" customFormat="1"/>
    <row r="281" s="361" customFormat="1"/>
    <row r="282" s="361" customFormat="1"/>
    <row r="283" s="361" customFormat="1"/>
    <row r="284" s="361" customFormat="1"/>
    <row r="285" s="361" customFormat="1"/>
    <row r="286" s="361" customFormat="1"/>
    <row r="287" s="361" customFormat="1"/>
    <row r="288" s="361" customFormat="1"/>
    <row r="289" s="361" customFormat="1"/>
    <row r="290" s="361" customFormat="1"/>
    <row r="291" s="361" customFormat="1"/>
    <row r="292" s="361" customFormat="1"/>
    <row r="293" s="361" customFormat="1"/>
    <row r="294" s="361" customFormat="1"/>
    <row r="295" s="361" customFormat="1"/>
    <row r="296" s="361" customFormat="1"/>
    <row r="297" s="361" customFormat="1"/>
    <row r="298" s="361" customFormat="1"/>
    <row r="299" s="361" customFormat="1"/>
    <row r="300" s="361" customFormat="1"/>
    <row r="301" s="361" customFormat="1"/>
    <row r="302" s="361" customFormat="1"/>
    <row r="303" s="361" customFormat="1"/>
    <row r="304" s="361" customFormat="1"/>
    <row r="305" s="361" customFormat="1"/>
    <row r="306" s="361" customFormat="1"/>
    <row r="307" s="361" customFormat="1"/>
    <row r="308" s="361" customFormat="1"/>
    <row r="309" s="361" customFormat="1"/>
    <row r="310" s="361" customFormat="1"/>
    <row r="311" s="361" customFormat="1"/>
    <row r="312" s="361" customFormat="1"/>
    <row r="313" s="361" customFormat="1"/>
    <row r="314" s="361" customFormat="1"/>
    <row r="315" s="361" customFormat="1"/>
    <row r="316" s="361" customFormat="1"/>
    <row r="317" s="361" customFormat="1"/>
    <row r="318" s="361" customFormat="1"/>
    <row r="319" s="361" customFormat="1"/>
    <row r="320" s="361" customFormat="1"/>
    <row r="321" s="361" customFormat="1"/>
    <row r="322" s="361" customFormat="1"/>
    <row r="323" s="361" customFormat="1"/>
    <row r="324" s="361" customFormat="1"/>
    <row r="325" s="361" customFormat="1"/>
    <row r="326" s="361" customFormat="1"/>
    <row r="327" s="361" customFormat="1"/>
    <row r="328" s="361" customFormat="1"/>
    <row r="329" s="361" customFormat="1"/>
    <row r="330" s="361" customFormat="1"/>
    <row r="331" s="361" customFormat="1"/>
    <row r="332" s="361" customFormat="1"/>
    <row r="333" s="361" customFormat="1"/>
    <row r="334" s="361" customFormat="1"/>
    <row r="335" s="361" customFormat="1"/>
    <row r="336" s="361" customFormat="1"/>
    <row r="337" s="361" customFormat="1"/>
    <row r="338" s="361" customFormat="1"/>
    <row r="339" s="361" customFormat="1"/>
    <row r="340" s="361" customFormat="1"/>
    <row r="341" s="361" customFormat="1"/>
    <row r="342" s="361" customFormat="1"/>
    <row r="343" s="361" customFormat="1"/>
    <row r="344" s="361" customFormat="1"/>
    <row r="345" s="361" customFormat="1"/>
    <row r="346" s="361" customFormat="1"/>
    <row r="347" s="361" customFormat="1"/>
    <row r="348" s="361" customFormat="1"/>
    <row r="349" s="361" customFormat="1"/>
    <row r="350" s="361" customFormat="1"/>
    <row r="351" s="361" customFormat="1"/>
    <row r="352" s="361" customFormat="1"/>
    <row r="353" s="361" customFormat="1"/>
    <row r="354" s="361" customFormat="1"/>
    <row r="355" s="361" customFormat="1"/>
    <row r="356" s="361" customFormat="1"/>
    <row r="357" s="361" customFormat="1"/>
    <row r="358" s="361" customFormat="1"/>
    <row r="359" s="361" customFormat="1"/>
    <row r="360" s="361" customFormat="1"/>
    <row r="361" s="361" customFormat="1"/>
    <row r="362" s="361" customFormat="1"/>
    <row r="363" s="361" customFormat="1"/>
    <row r="364" s="361" customFormat="1"/>
    <row r="365" s="361" customFormat="1"/>
    <row r="366" s="361" customFormat="1"/>
    <row r="367" s="361" customFormat="1"/>
    <row r="368" s="361" customFormat="1"/>
    <row r="369" s="361" customFormat="1"/>
    <row r="370" s="361" customFormat="1"/>
    <row r="371" s="361" customFormat="1"/>
    <row r="372" s="361" customFormat="1"/>
    <row r="373" s="361" customFormat="1"/>
    <row r="374" s="361" customFormat="1"/>
    <row r="375" s="361" customFormat="1"/>
    <row r="376" s="361" customFormat="1"/>
    <row r="377" s="361" customFormat="1"/>
    <row r="378" s="361" customFormat="1"/>
    <row r="379" s="361" customFormat="1"/>
    <row r="380" s="361" customFormat="1"/>
    <row r="381" s="361" customFormat="1"/>
    <row r="382" s="361" customFormat="1"/>
    <row r="383" s="361" customFormat="1"/>
    <row r="384" s="361" customFormat="1"/>
    <row r="385" s="361" customFormat="1"/>
    <row r="386" s="361" customFormat="1"/>
    <row r="387" s="361" customFormat="1"/>
    <row r="388" s="361" customFormat="1"/>
    <row r="389" s="361" customFormat="1"/>
    <row r="390" s="361" customFormat="1"/>
    <row r="391" s="361" customFormat="1"/>
    <row r="392" s="361" customFormat="1"/>
    <row r="393" s="361" customFormat="1"/>
    <row r="394" s="361" customFormat="1"/>
    <row r="395" s="361" customFormat="1"/>
    <row r="396" s="361" customFormat="1"/>
    <row r="397" s="361" customFormat="1"/>
    <row r="398" s="361" customFormat="1"/>
    <row r="399" s="361" customFormat="1"/>
    <row r="400" s="361" customFormat="1"/>
    <row r="401" s="361" customFormat="1"/>
    <row r="402" s="361" customFormat="1"/>
    <row r="403" s="361" customFormat="1"/>
    <row r="404" s="361" customFormat="1"/>
    <row r="405" s="361" customFormat="1"/>
    <row r="406" s="361" customFormat="1"/>
    <row r="407" s="361" customFormat="1"/>
    <row r="408" s="361" customFormat="1"/>
    <row r="409" s="361" customFormat="1"/>
    <row r="410" s="361" customFormat="1"/>
    <row r="411" s="361" customFormat="1"/>
    <row r="412" s="361" customFormat="1"/>
    <row r="413" s="361" customFormat="1"/>
    <row r="414" s="361" customFormat="1"/>
    <row r="415" s="361" customFormat="1"/>
    <row r="416" s="361" customFormat="1"/>
    <row r="417" s="361" customFormat="1"/>
    <row r="418" s="361" customFormat="1"/>
    <row r="419" s="361" customFormat="1"/>
    <row r="420" s="361" customFormat="1"/>
    <row r="421" s="361" customFormat="1"/>
    <row r="422" s="361" customFormat="1"/>
    <row r="423" s="361" customFormat="1"/>
    <row r="424" s="361" customFormat="1"/>
    <row r="425" s="361" customFormat="1"/>
    <row r="426" s="361" customFormat="1"/>
    <row r="427" s="361" customFormat="1"/>
    <row r="428" s="361" customFormat="1"/>
    <row r="429" s="361" customFormat="1"/>
    <row r="430" s="361" customFormat="1"/>
    <row r="431" s="361" customFormat="1"/>
    <row r="432" s="361" customFormat="1"/>
    <row r="433" s="361" customFormat="1"/>
    <row r="434" s="361" customFormat="1"/>
    <row r="435" s="361" customFormat="1"/>
    <row r="436" s="361" customFormat="1"/>
    <row r="437" s="361" customFormat="1"/>
    <row r="438" s="361" customFormat="1"/>
    <row r="439" s="361" customFormat="1"/>
    <row r="440" s="361" customFormat="1"/>
    <row r="441" s="361" customFormat="1"/>
    <row r="442" s="361" customFormat="1"/>
    <row r="443" s="361" customFormat="1"/>
    <row r="444" s="361" customFormat="1"/>
    <row r="445" s="361" customFormat="1"/>
    <row r="446" s="361" customFormat="1"/>
    <row r="447" s="361" customFormat="1"/>
    <row r="448" s="361" customFormat="1"/>
    <row r="449" s="361" customFormat="1"/>
    <row r="450" s="361" customFormat="1"/>
    <row r="451" s="361" customFormat="1"/>
    <row r="452" s="361" customFormat="1"/>
    <row r="453" s="361" customFormat="1"/>
    <row r="454" s="361" customFormat="1"/>
    <row r="455" s="361" customFormat="1"/>
    <row r="456" s="361" customFormat="1"/>
    <row r="457" s="361" customFormat="1"/>
    <row r="458" s="361" customFormat="1"/>
    <row r="459" s="361" customFormat="1"/>
    <row r="460" s="361" customFormat="1"/>
    <row r="461" s="361" customFormat="1"/>
    <row r="462" s="361" customFormat="1"/>
    <row r="463" s="361" customFormat="1"/>
    <row r="464" s="361" customFormat="1"/>
    <row r="465" s="361" customFormat="1"/>
    <row r="466" s="361" customFormat="1"/>
    <row r="467" s="361" customFormat="1"/>
    <row r="468" s="361" customFormat="1"/>
    <row r="469" s="361" customFormat="1"/>
    <row r="470" s="361" customFormat="1"/>
    <row r="471" s="361" customFormat="1"/>
    <row r="472" s="361" customFormat="1"/>
    <row r="473" s="361" customFormat="1"/>
    <row r="474" s="361" customFormat="1"/>
    <row r="475" s="361" customFormat="1"/>
    <row r="476" s="361" customFormat="1"/>
    <row r="477" s="361" customFormat="1"/>
    <row r="478" s="361" customFormat="1"/>
    <row r="479" s="361" customFormat="1"/>
    <row r="480" s="361" customFormat="1"/>
    <row r="481" s="361" customFormat="1"/>
    <row r="482" s="361" customFormat="1"/>
    <row r="483" s="361" customFormat="1"/>
    <row r="484" s="361" customFormat="1"/>
    <row r="485" s="361" customFormat="1"/>
    <row r="486" s="361" customFormat="1"/>
    <row r="487" s="361" customFormat="1"/>
    <row r="488" s="361" customFormat="1"/>
    <row r="489" s="361" customFormat="1"/>
    <row r="490" s="361" customFormat="1"/>
    <row r="491" s="361" customFormat="1"/>
    <row r="492" s="361" customFormat="1"/>
    <row r="493" s="361" customFormat="1"/>
    <row r="494" s="361" customFormat="1"/>
    <row r="495" s="361" customFormat="1"/>
    <row r="496" s="361" customFormat="1"/>
    <row r="497" s="361" customFormat="1"/>
    <row r="498" s="361" customFormat="1"/>
    <row r="499" s="361" customFormat="1"/>
    <row r="500" s="361" customFormat="1"/>
    <row r="501" s="361" customFormat="1"/>
    <row r="502" s="361" customFormat="1"/>
    <row r="503" s="361" customFormat="1"/>
    <row r="504" s="361" customFormat="1"/>
    <row r="505" s="361" customFormat="1"/>
    <row r="506" s="361" customFormat="1"/>
    <row r="507" s="361" customFormat="1"/>
    <row r="508" s="361" customFormat="1"/>
    <row r="509" s="361" customFormat="1"/>
    <row r="510" s="361" customFormat="1"/>
    <row r="511" s="361" customFormat="1"/>
    <row r="512" s="361" customFormat="1"/>
    <row r="513" s="361" customFormat="1"/>
    <row r="514" s="361" customFormat="1"/>
    <row r="515" s="361" customFormat="1"/>
    <row r="516" s="361" customFormat="1"/>
    <row r="517" s="361" customFormat="1"/>
    <row r="518" s="361" customFormat="1"/>
    <row r="519" s="361" customFormat="1"/>
    <row r="520" s="361" customFormat="1"/>
    <row r="521" s="361" customFormat="1"/>
    <row r="522" s="361" customFormat="1"/>
    <row r="523" s="361" customFormat="1"/>
    <row r="524" s="361" customFormat="1"/>
    <row r="525" s="361" customFormat="1"/>
    <row r="526" s="361" customFormat="1"/>
    <row r="527" s="361" customFormat="1"/>
    <row r="528" s="361" customFormat="1"/>
    <row r="529" s="361" customFormat="1"/>
    <row r="530" s="361" customFormat="1"/>
    <row r="531" s="361" customFormat="1"/>
    <row r="532" s="361" customFormat="1"/>
    <row r="533" s="361" customFormat="1"/>
    <row r="534" s="361" customFormat="1"/>
    <row r="535" s="361" customFormat="1"/>
    <row r="536" s="361" customFormat="1"/>
    <row r="537" s="361" customFormat="1"/>
    <row r="538" s="361" customFormat="1"/>
    <row r="539" s="361" customFormat="1"/>
    <row r="540" s="361" customFormat="1"/>
    <row r="541" s="361" customFormat="1"/>
    <row r="542" s="361" customFormat="1"/>
    <row r="543" s="361" customFormat="1"/>
    <row r="544" s="361" customFormat="1"/>
    <row r="545" s="361" customFormat="1"/>
    <row r="546" s="361" customFormat="1"/>
    <row r="547" s="361" customFormat="1"/>
    <row r="548" s="361" customFormat="1"/>
    <row r="549" s="361" customFormat="1"/>
    <row r="550" s="361" customFormat="1"/>
    <row r="551" s="361" customFormat="1"/>
    <row r="552" s="361" customFormat="1"/>
    <row r="553" s="361" customFormat="1"/>
    <row r="554" s="361" customFormat="1"/>
    <row r="555" s="361" customFormat="1"/>
    <row r="556" s="361" customFormat="1"/>
    <row r="557" s="361" customFormat="1"/>
    <row r="558" s="361" customFormat="1"/>
    <row r="559" s="361" customFormat="1"/>
    <row r="560" s="361" customFormat="1"/>
    <row r="561" s="361" customFormat="1"/>
    <row r="562" s="361" customFormat="1"/>
    <row r="563" s="361" customFormat="1"/>
    <row r="564" s="361" customFormat="1"/>
    <row r="565" s="361" customFormat="1"/>
    <row r="566" s="361" customFormat="1"/>
    <row r="567" s="361" customFormat="1"/>
    <row r="568" s="361" customFormat="1"/>
    <row r="569" s="361" customFormat="1"/>
    <row r="570" s="361" customFormat="1"/>
    <row r="571" s="361" customFormat="1"/>
    <row r="572" s="361" customFormat="1"/>
    <row r="573" s="361" customFormat="1"/>
    <row r="574" s="361" customFormat="1"/>
    <row r="575" s="361" customFormat="1"/>
    <row r="576" s="361" customFormat="1"/>
    <row r="577" s="361" customFormat="1"/>
    <row r="578" s="361" customFormat="1"/>
    <row r="579" s="361" customFormat="1"/>
    <row r="580" s="361" customFormat="1"/>
    <row r="581" s="361" customFormat="1"/>
    <row r="582" s="361" customFormat="1"/>
    <row r="583" s="361" customFormat="1"/>
    <row r="584" s="361" customFormat="1"/>
    <row r="585" s="361" customFormat="1"/>
    <row r="586" s="361" customFormat="1"/>
    <row r="587" s="361" customFormat="1"/>
    <row r="588" s="361" customFormat="1"/>
    <row r="589" s="361" customFormat="1"/>
    <row r="590" s="361" customFormat="1"/>
    <row r="591" s="361" customFormat="1"/>
    <row r="592" s="361" customFormat="1"/>
    <row r="593" s="361" customFormat="1"/>
    <row r="594" s="361" customFormat="1"/>
    <row r="595" s="361" customFormat="1"/>
    <row r="596" s="361" customFormat="1"/>
    <row r="597" s="361" customFormat="1"/>
    <row r="598" s="361" customFormat="1"/>
    <row r="599" s="361" customFormat="1"/>
    <row r="600" s="361" customFormat="1"/>
    <row r="601" s="361" customFormat="1"/>
    <row r="602" s="361" customFormat="1"/>
    <row r="603" s="361" customFormat="1"/>
    <row r="604" s="361" customFormat="1"/>
    <row r="605" s="361" customFormat="1"/>
    <row r="606" s="361" customFormat="1"/>
    <row r="607" s="361" customFormat="1"/>
    <row r="608" s="361" customFormat="1"/>
    <row r="609" s="361" customFormat="1"/>
    <row r="610" s="361" customFormat="1"/>
    <row r="611" s="361" customFormat="1"/>
    <row r="612" s="361" customFormat="1"/>
    <row r="613" s="361" customFormat="1"/>
    <row r="614" s="361" customFormat="1"/>
    <row r="615" s="361" customFormat="1"/>
    <row r="616" s="361" customFormat="1"/>
    <row r="617" s="361" customFormat="1"/>
    <row r="618" s="361" customFormat="1"/>
    <row r="619" s="361" customFormat="1"/>
    <row r="620" s="361" customFormat="1"/>
    <row r="621" s="361" customFormat="1"/>
    <row r="622" s="361" customFormat="1"/>
    <row r="623" s="361" customFormat="1"/>
    <row r="624" s="361" customFormat="1"/>
    <row r="625" s="361" customFormat="1"/>
    <row r="626" s="361" customFormat="1"/>
    <row r="627" s="361" customFormat="1"/>
    <row r="628" s="361" customFormat="1"/>
    <row r="629" s="361" customFormat="1"/>
    <row r="630" s="361" customFormat="1"/>
    <row r="631" s="361" customFormat="1"/>
    <row r="632" s="361" customFormat="1"/>
    <row r="633" s="361" customFormat="1"/>
    <row r="634" s="361" customFormat="1"/>
    <row r="635" s="361" customFormat="1"/>
    <row r="636" s="361" customFormat="1"/>
    <row r="637" s="361" customFormat="1"/>
    <row r="638" s="361" customFormat="1"/>
    <row r="639" s="361" customFormat="1"/>
    <row r="640" s="361" customFormat="1"/>
    <row r="641" s="361" customFormat="1"/>
    <row r="642" s="361" customFormat="1"/>
    <row r="643" s="361" customFormat="1"/>
    <row r="644" s="361" customFormat="1"/>
    <row r="645" s="361" customFormat="1"/>
    <row r="646" s="361" customFormat="1"/>
    <row r="647" s="361" customFormat="1"/>
    <row r="648" s="361" customFormat="1"/>
    <row r="649" s="361" customFormat="1"/>
    <row r="650" s="361" customFormat="1"/>
    <row r="651" s="361" customFormat="1"/>
    <row r="652" s="361" customFormat="1"/>
    <row r="653" s="361" customFormat="1"/>
    <row r="654" s="361" customFormat="1"/>
    <row r="655" s="361" customFormat="1"/>
    <row r="656" s="361" customFormat="1"/>
    <row r="657" s="361" customFormat="1"/>
    <row r="658" s="361" customFormat="1"/>
    <row r="659" s="361" customFormat="1"/>
    <row r="660" s="361" customFormat="1"/>
    <row r="661" s="361" customFormat="1"/>
    <row r="662" s="361" customFormat="1"/>
    <row r="663" s="361" customFormat="1"/>
    <row r="664" s="361" customFormat="1"/>
    <row r="665" s="361" customFormat="1"/>
    <row r="666" s="361" customFormat="1"/>
    <row r="667" s="361" customFormat="1"/>
    <row r="668" s="361" customFormat="1"/>
    <row r="669" s="361" customFormat="1"/>
    <row r="670" s="361" customFormat="1"/>
    <row r="671" s="361" customFormat="1"/>
    <row r="672" s="361" customFormat="1"/>
    <row r="673" s="361" customFormat="1"/>
    <row r="674" s="361" customFormat="1"/>
    <row r="675" s="361" customFormat="1"/>
    <row r="676" s="361" customFormat="1"/>
    <row r="677" s="361" customFormat="1"/>
    <row r="678" s="361" customFormat="1"/>
    <row r="679" s="361" customFormat="1"/>
    <row r="680" s="361" customFormat="1"/>
    <row r="681" s="361" customFormat="1"/>
    <row r="682" s="361" customFormat="1"/>
    <row r="683" s="361" customFormat="1"/>
    <row r="684" s="361" customFormat="1"/>
    <row r="685" s="361" customFormat="1"/>
    <row r="686" s="361" customFormat="1"/>
    <row r="687" s="361" customFormat="1"/>
    <row r="688" s="361" customFormat="1"/>
    <row r="689" s="361" customFormat="1"/>
    <row r="690" s="361" customFormat="1"/>
    <row r="691" s="361" customFormat="1"/>
    <row r="692" s="361" customFormat="1"/>
    <row r="693" s="361" customFormat="1"/>
    <row r="694" s="361" customFormat="1"/>
    <row r="695" s="361" customFormat="1"/>
    <row r="696" s="361" customFormat="1"/>
    <row r="697" s="361" customFormat="1"/>
    <row r="698" s="361" customFormat="1"/>
    <row r="699" s="361" customFormat="1"/>
    <row r="700" s="361" customFormat="1"/>
    <row r="701" s="361" customFormat="1"/>
    <row r="702" s="361" customFormat="1"/>
    <row r="703" s="361" customFormat="1"/>
    <row r="704" s="361" customFormat="1"/>
    <row r="705" s="361" customFormat="1"/>
    <row r="706" s="361" customFormat="1"/>
    <row r="707" s="361" customFormat="1"/>
    <row r="708" s="361" customFormat="1"/>
    <row r="709" s="361" customFormat="1"/>
    <row r="710" s="361" customFormat="1"/>
    <row r="711" s="361" customFormat="1"/>
    <row r="712" s="361" customFormat="1"/>
    <row r="713" s="361" customFormat="1"/>
    <row r="714" s="361" customFormat="1"/>
    <row r="715" s="361" customFormat="1"/>
    <row r="716" s="361" customFormat="1"/>
    <row r="717" s="361" customFormat="1"/>
    <row r="718" s="361" customFormat="1"/>
    <row r="719" s="361" customFormat="1"/>
    <row r="720" s="361" customFormat="1"/>
    <row r="721" s="361" customFormat="1"/>
    <row r="722" s="361" customFormat="1"/>
    <row r="723" s="361" customFormat="1"/>
    <row r="724" s="361" customFormat="1"/>
    <row r="725" s="361" customFormat="1"/>
    <row r="726" s="361" customFormat="1"/>
    <row r="727" s="361" customFormat="1"/>
    <row r="728" s="361" customFormat="1"/>
    <row r="729" s="361" customFormat="1"/>
    <row r="730" s="361" customFormat="1"/>
    <row r="731" s="361" customFormat="1"/>
    <row r="732" s="361" customFormat="1"/>
    <row r="733" s="361" customFormat="1"/>
    <row r="734" s="361" customFormat="1"/>
    <row r="735" s="361" customFormat="1"/>
    <row r="736" s="361" customFormat="1"/>
    <row r="737" s="361" customFormat="1"/>
    <row r="738" s="361" customFormat="1"/>
    <row r="739" s="361" customFormat="1"/>
    <row r="740" s="361" customFormat="1"/>
    <row r="741" s="361" customFormat="1"/>
    <row r="742" s="361" customFormat="1"/>
    <row r="743" s="361" customFormat="1"/>
    <row r="744" s="361" customFormat="1"/>
    <row r="745" s="361" customFormat="1"/>
    <row r="746" s="361" customFormat="1"/>
    <row r="747" s="361" customFormat="1"/>
    <row r="748" s="361" customFormat="1"/>
    <row r="749" s="361" customFormat="1"/>
    <row r="750" s="361" customFormat="1"/>
    <row r="751" s="361" customFormat="1"/>
    <row r="752" s="361" customFormat="1"/>
    <row r="753" s="361" customFormat="1"/>
    <row r="754" s="361" customFormat="1"/>
    <row r="755" s="361" customFormat="1"/>
    <row r="756" s="361" customFormat="1"/>
    <row r="757" s="361" customFormat="1"/>
    <row r="758" s="361" customFormat="1"/>
    <row r="759" s="361" customFormat="1"/>
    <row r="760" s="361" customFormat="1"/>
    <row r="761" s="361" customFormat="1"/>
    <row r="762" s="361" customFormat="1"/>
    <row r="763" s="361" customFormat="1"/>
    <row r="764" s="361" customFormat="1"/>
    <row r="765" s="361" customFormat="1"/>
    <row r="766" s="361" customFormat="1"/>
    <row r="767" s="361" customFormat="1"/>
    <row r="768" s="361" customFormat="1"/>
    <row r="769" s="361" customFormat="1"/>
    <row r="770" s="361" customFormat="1"/>
    <row r="771" s="361" customFormat="1"/>
    <row r="772" s="361" customFormat="1"/>
    <row r="773" s="361" customFormat="1"/>
    <row r="774" s="361" customFormat="1"/>
    <row r="775" s="361" customFormat="1"/>
    <row r="776" s="361" customFormat="1"/>
    <row r="777" s="361" customFormat="1"/>
    <row r="778" s="361" customFormat="1"/>
    <row r="779" s="361" customFormat="1"/>
    <row r="780" s="361" customFormat="1"/>
    <row r="781" s="361" customFormat="1"/>
    <row r="782" s="361" customFormat="1"/>
    <row r="783" s="361" customFormat="1"/>
    <row r="784" s="361" customFormat="1"/>
    <row r="785" s="361" customFormat="1"/>
    <row r="786" s="361" customFormat="1"/>
    <row r="787" s="361" customFormat="1"/>
    <row r="788" s="361" customFormat="1"/>
    <row r="789" s="361" customFormat="1"/>
    <row r="790" s="361" customFormat="1"/>
    <row r="791" s="361" customFormat="1"/>
    <row r="792" s="361" customFormat="1"/>
    <row r="793" s="361" customFormat="1"/>
    <row r="794" s="361" customFormat="1"/>
    <row r="795" s="361" customFormat="1"/>
    <row r="796" s="361" customFormat="1"/>
    <row r="797" s="361" customFormat="1"/>
    <row r="798" s="361" customFormat="1"/>
    <row r="799" s="361" customFormat="1"/>
    <row r="800" s="361" customFormat="1"/>
    <row r="801" s="361" customFormat="1"/>
    <row r="802" s="361" customFormat="1"/>
    <row r="803" s="361" customFormat="1"/>
    <row r="804" s="361" customFormat="1"/>
    <row r="805" s="361" customFormat="1"/>
    <row r="806" s="361" customFormat="1"/>
    <row r="807" s="361" customFormat="1"/>
    <row r="808" s="361" customFormat="1"/>
    <row r="809" s="361" customFormat="1"/>
    <row r="810" s="361" customFormat="1"/>
    <row r="811" s="361" customFormat="1"/>
    <row r="812" s="361" customFormat="1"/>
    <row r="813" s="361" customFormat="1"/>
    <row r="814" s="361" customFormat="1"/>
    <row r="815" s="361" customFormat="1"/>
    <row r="816" s="361" customFormat="1"/>
    <row r="817" s="361" customFormat="1"/>
    <row r="818" s="361" customFormat="1"/>
    <row r="819" s="361" customFormat="1"/>
    <row r="820" s="361" customFormat="1"/>
    <row r="821" s="361" customFormat="1"/>
    <row r="822" s="361" customFormat="1"/>
    <row r="823" s="361" customFormat="1"/>
    <row r="824" s="361" customFormat="1"/>
    <row r="825" s="361" customFormat="1"/>
    <row r="826" s="361" customFormat="1"/>
    <row r="827" s="361" customFormat="1"/>
    <row r="828" s="361" customFormat="1"/>
    <row r="829" s="361" customFormat="1"/>
    <row r="830" s="361" customFormat="1"/>
    <row r="831" s="361" customFormat="1"/>
    <row r="832" s="361" customFormat="1"/>
    <row r="833" s="361" customFormat="1"/>
    <row r="834" s="361" customFormat="1"/>
    <row r="835" s="361" customFormat="1"/>
    <row r="836" s="361" customFormat="1"/>
    <row r="837" s="361" customFormat="1"/>
    <row r="838" s="361" customFormat="1"/>
    <row r="839" s="361" customFormat="1"/>
    <row r="840" s="361" customFormat="1"/>
    <row r="841" s="361" customFormat="1"/>
    <row r="842" s="361" customFormat="1"/>
    <row r="843" s="361" customFormat="1"/>
    <row r="844" s="361" customFormat="1"/>
    <row r="845" s="361" customFormat="1"/>
    <row r="846" s="361" customFormat="1"/>
    <row r="847" s="361" customFormat="1"/>
    <row r="848" s="361" customFormat="1"/>
    <row r="849" s="361" customFormat="1"/>
    <row r="850" s="361" customFormat="1"/>
    <row r="851" s="361" customFormat="1"/>
    <row r="852" s="361" customFormat="1"/>
    <row r="853" s="361" customFormat="1"/>
    <row r="854" s="361" customFormat="1"/>
    <row r="855" s="361" customFormat="1"/>
    <row r="856" s="361" customFormat="1"/>
    <row r="857" s="361" customFormat="1"/>
    <row r="858" s="361" customFormat="1"/>
    <row r="859" s="361" customFormat="1"/>
    <row r="860" s="361" customFormat="1"/>
    <row r="861" s="361" customFormat="1"/>
    <row r="862" s="361" customFormat="1"/>
    <row r="863" s="361" customFormat="1"/>
    <row r="864" s="361" customFormat="1"/>
    <row r="865" s="361" customFormat="1"/>
    <row r="866" s="361" customFormat="1"/>
    <row r="867" s="361" customFormat="1"/>
    <row r="868" s="361" customFormat="1"/>
    <row r="869" s="361" customFormat="1"/>
    <row r="870" s="361" customFormat="1"/>
    <row r="871" s="361" customFormat="1"/>
    <row r="872" s="361" customFormat="1"/>
    <row r="873" s="361" customFormat="1"/>
    <row r="874" s="361" customFormat="1"/>
    <row r="875" s="361" customFormat="1"/>
    <row r="876" s="361" customFormat="1"/>
    <row r="877" s="361" customFormat="1"/>
    <row r="878" s="361" customFormat="1"/>
    <row r="879" s="361" customFormat="1"/>
    <row r="880" s="361" customFormat="1"/>
    <row r="881" s="361" customFormat="1"/>
    <row r="882" s="361" customFormat="1"/>
    <row r="883" s="361" customFormat="1"/>
    <row r="884" s="361" customFormat="1"/>
    <row r="885" s="361" customFormat="1"/>
    <row r="886" s="361" customFormat="1"/>
    <row r="887" s="361" customFormat="1"/>
    <row r="888" s="361" customFormat="1"/>
    <row r="889" s="361" customFormat="1"/>
    <row r="890" s="361" customFormat="1"/>
    <row r="891" s="361" customFormat="1"/>
    <row r="892" s="361" customFormat="1"/>
    <row r="893" s="361" customFormat="1"/>
    <row r="894" s="361" customFormat="1"/>
    <row r="895" s="361" customFormat="1"/>
    <row r="896" s="361" customFormat="1"/>
    <row r="897" s="361" customFormat="1"/>
    <row r="898" s="361" customFormat="1"/>
    <row r="899" s="361" customFormat="1"/>
    <row r="900" s="361" customFormat="1"/>
    <row r="901" s="361" customFormat="1"/>
    <row r="902" s="361" customFormat="1"/>
    <row r="903" s="361" customFormat="1"/>
    <row r="904" s="361" customFormat="1"/>
    <row r="905" s="361" customFormat="1"/>
    <row r="906" s="361" customFormat="1"/>
    <row r="907" s="361" customFormat="1"/>
    <row r="908" s="361" customFormat="1"/>
    <row r="909" s="361" customFormat="1"/>
    <row r="910" s="361" customFormat="1"/>
    <row r="911" s="361" customFormat="1"/>
    <row r="912" s="361" customFormat="1"/>
    <row r="913" s="361" customFormat="1"/>
    <row r="914" s="361" customFormat="1"/>
    <row r="915" s="361" customFormat="1"/>
    <row r="916" s="361" customFormat="1"/>
    <row r="917" s="361" customFormat="1"/>
    <row r="918" s="361" customFormat="1"/>
    <row r="919" s="361" customFormat="1"/>
    <row r="920" s="361" customFormat="1"/>
    <row r="921" s="361" customFormat="1"/>
    <row r="922" s="361" customFormat="1"/>
    <row r="923" s="361" customFormat="1"/>
    <row r="924" s="361" customFormat="1"/>
    <row r="925" s="361" customFormat="1"/>
    <row r="926" s="361" customFormat="1"/>
    <row r="927" s="361" customFormat="1"/>
    <row r="928" s="361" customFormat="1"/>
    <row r="929" s="361" customFormat="1"/>
    <row r="930" s="361" customFormat="1"/>
    <row r="931" s="361" customFormat="1"/>
    <row r="932" s="361" customFormat="1"/>
    <row r="933" s="361" customFormat="1"/>
    <row r="934" s="361" customFormat="1"/>
    <row r="935" s="361" customFormat="1"/>
    <row r="936" s="361" customFormat="1"/>
    <row r="937" s="361" customFormat="1"/>
    <row r="938" s="361" customFormat="1"/>
    <row r="939" s="361" customFormat="1"/>
    <row r="940" s="361" customFormat="1"/>
    <row r="941" s="361" customFormat="1"/>
    <row r="942" s="361" customFormat="1"/>
    <row r="943" s="361" customFormat="1"/>
    <row r="944" s="361" customFormat="1"/>
    <row r="945" s="361" customFormat="1"/>
    <row r="946" s="361" customFormat="1"/>
    <row r="947" s="361" customFormat="1"/>
    <row r="948" s="361" customFormat="1"/>
    <row r="949" s="361" customFormat="1"/>
    <row r="950" s="361" customFormat="1"/>
    <row r="951" s="361" customFormat="1"/>
    <row r="952" s="361" customFormat="1"/>
    <row r="953" s="361" customFormat="1"/>
    <row r="954" s="361" customFormat="1"/>
    <row r="955" s="361" customFormat="1"/>
    <row r="956" s="361" customFormat="1"/>
    <row r="957" s="361" customFormat="1"/>
    <row r="958" s="361" customFormat="1"/>
    <row r="959" s="361" customFormat="1"/>
    <row r="960" s="361" customFormat="1"/>
    <row r="961" s="361" customFormat="1"/>
    <row r="962" s="361" customFormat="1"/>
    <row r="963" s="361" customFormat="1"/>
    <row r="964" s="361" customFormat="1"/>
    <row r="965" s="361" customFormat="1"/>
    <row r="966" s="361" customFormat="1"/>
    <row r="967" s="361" customFormat="1"/>
    <row r="968" s="361" customFormat="1"/>
    <row r="969" s="361" customFormat="1"/>
    <row r="970" s="361" customFormat="1"/>
    <row r="971" s="361" customFormat="1"/>
    <row r="972" s="361" customFormat="1"/>
    <row r="973" s="361" customFormat="1"/>
    <row r="974" s="361" customFormat="1"/>
    <row r="975" s="361" customFormat="1"/>
    <row r="976" s="361" customFormat="1"/>
    <row r="977" s="361" customFormat="1"/>
    <row r="978" s="361" customFormat="1"/>
    <row r="979" s="361" customFormat="1"/>
    <row r="980" s="361" customFormat="1"/>
    <row r="981" s="361" customFormat="1"/>
    <row r="982" s="361" customFormat="1"/>
    <row r="983" s="361" customFormat="1"/>
    <row r="984" s="361" customFormat="1"/>
    <row r="985" s="361" customFormat="1"/>
    <row r="986" s="361" customFormat="1"/>
    <row r="987" s="361" customFormat="1"/>
    <row r="988" s="361" customFormat="1"/>
    <row r="989" s="361" customFormat="1"/>
    <row r="990" s="361" customFormat="1"/>
    <row r="991" s="361" customFormat="1"/>
    <row r="992" s="361" customFormat="1"/>
    <row r="993" s="361" customFormat="1"/>
    <row r="994" s="361" customFormat="1"/>
    <row r="995" s="361" customFormat="1"/>
    <row r="996" s="361" customFormat="1"/>
    <row r="997" s="361" customFormat="1"/>
    <row r="998" s="361" customFormat="1"/>
    <row r="999" s="361" customFormat="1"/>
    <row r="1000" s="361" customFormat="1"/>
    <row r="1001" s="361" customFormat="1"/>
    <row r="1002" s="361" customFormat="1"/>
    <row r="1003" s="361" customFormat="1"/>
    <row r="1004" s="361" customFormat="1"/>
  </sheetData>
  <protectedRanges>
    <protectedRange sqref="A36" name="区域3"/>
    <protectedRange sqref="B11" name="区域1_1_2"/>
  </protectedRanges>
  <mergeCells count="2">
    <mergeCell ref="A2:B2"/>
    <mergeCell ref="C3:D3"/>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showZeros="0" workbookViewId="0">
      <selection activeCell="A1" sqref="A1"/>
    </sheetView>
  </sheetViews>
  <sheetFormatPr defaultColWidth="8.75" defaultRowHeight="21" customHeight="1" outlineLevelCol="2"/>
  <cols>
    <col min="1" max="1" width="39.75" style="284" customWidth="1"/>
    <col min="2" max="3" width="16.125" style="284" customWidth="1"/>
    <col min="4" max="24" width="9" style="284" customWidth="1"/>
    <col min="25" max="16384" width="8.75" style="284"/>
  </cols>
  <sheetData>
    <row r="1" s="282" customFormat="1" ht="19.5" customHeight="1" spans="1:1">
      <c r="A1" s="282" t="s">
        <v>680</v>
      </c>
    </row>
    <row r="2" s="350" customFormat="1" ht="48.75" customHeight="1" spans="1:3">
      <c r="A2" s="351" t="s">
        <v>681</v>
      </c>
      <c r="B2" s="351"/>
      <c r="C2" s="351"/>
    </row>
    <row r="3" s="285" customFormat="1" ht="22.5" customHeight="1" spans="1:3">
      <c r="A3" s="352"/>
      <c r="B3" s="352"/>
      <c r="C3" s="353" t="s">
        <v>2</v>
      </c>
    </row>
    <row r="4" s="285" customFormat="1" ht="46.5" customHeight="1" spans="1:3">
      <c r="A4" s="354" t="s">
        <v>3</v>
      </c>
      <c r="B4" s="289" t="s">
        <v>556</v>
      </c>
      <c r="C4" s="355" t="s">
        <v>682</v>
      </c>
    </row>
    <row r="5" ht="31.5" customHeight="1" spans="1:3">
      <c r="A5" s="356" t="s">
        <v>618</v>
      </c>
      <c r="B5" s="357">
        <v>9734</v>
      </c>
      <c r="C5" s="358">
        <v>45.1</v>
      </c>
    </row>
    <row r="6" ht="31.5" customHeight="1" spans="1:3">
      <c r="A6" s="356" t="s">
        <v>620</v>
      </c>
      <c r="B6" s="357">
        <v>4636</v>
      </c>
      <c r="C6" s="358">
        <v>93.2</v>
      </c>
    </row>
    <row r="7" ht="31.5" customHeight="1" spans="1:3">
      <c r="A7" s="356" t="s">
        <v>622</v>
      </c>
      <c r="B7" s="357">
        <v>320793</v>
      </c>
      <c r="C7" s="358">
        <v>73.8</v>
      </c>
    </row>
    <row r="8" ht="31.5" customHeight="1" spans="1:3">
      <c r="A8" s="356" t="s">
        <v>628</v>
      </c>
      <c r="B8" s="357">
        <v>37075</v>
      </c>
      <c r="C8" s="358">
        <v>205.6</v>
      </c>
    </row>
    <row r="9" ht="31.5" customHeight="1" spans="1:3">
      <c r="A9" s="356" t="s">
        <v>635</v>
      </c>
      <c r="B9" s="357">
        <v>7550</v>
      </c>
      <c r="C9" s="358">
        <v>-27.9</v>
      </c>
    </row>
    <row r="10" ht="31.5" customHeight="1" spans="1:3">
      <c r="A10" s="356" t="s">
        <v>639</v>
      </c>
      <c r="B10" s="357">
        <v>23343</v>
      </c>
      <c r="C10" s="358">
        <v>396</v>
      </c>
    </row>
    <row r="11" ht="31.5" customHeight="1" spans="1:3">
      <c r="A11" s="289" t="s">
        <v>119</v>
      </c>
      <c r="B11" s="357">
        <f>SUM(B5:B10)</f>
        <v>403131</v>
      </c>
      <c r="C11" s="358">
        <v>82.4</v>
      </c>
    </row>
  </sheetData>
  <mergeCells count="1">
    <mergeCell ref="A2:C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showZeros="0" workbookViewId="0">
      <pane xSplit="1" ySplit="4" topLeftCell="B5" activePane="bottomRight" state="frozen"/>
      <selection/>
      <selection pane="topRight"/>
      <selection pane="bottomLeft"/>
      <selection pane="bottomRight" activeCell="E12" sqref="E12"/>
    </sheetView>
  </sheetViews>
  <sheetFormatPr defaultColWidth="8.75" defaultRowHeight="24.75" customHeight="1" outlineLevelCol="2"/>
  <cols>
    <col min="1" max="1" width="45.125" style="337" customWidth="1"/>
    <col min="2" max="2" width="13.5" style="337" customWidth="1"/>
    <col min="3" max="3" width="13.75" style="338" customWidth="1"/>
    <col min="4" max="28" width="9" style="337" customWidth="1"/>
    <col min="29" max="16384" width="8.75" style="337"/>
  </cols>
  <sheetData>
    <row r="1" s="335" customFormat="1" ht="19.5" customHeight="1" spans="1:3">
      <c r="A1" s="339" t="s">
        <v>683</v>
      </c>
      <c r="B1" s="339"/>
      <c r="C1" s="340"/>
    </row>
    <row r="2" s="336" customFormat="1" ht="48.75" customHeight="1" spans="1:3">
      <c r="A2" s="320" t="s">
        <v>684</v>
      </c>
      <c r="B2" s="320"/>
      <c r="C2" s="320"/>
    </row>
    <row r="3" ht="20.1" customHeight="1" spans="1:3">
      <c r="A3" s="321"/>
      <c r="B3" s="321"/>
      <c r="C3" s="341" t="s">
        <v>2</v>
      </c>
    </row>
    <row r="4" ht="42" customHeight="1" spans="1:3">
      <c r="A4" s="323" t="s">
        <v>3</v>
      </c>
      <c r="B4" s="342" t="s">
        <v>556</v>
      </c>
      <c r="C4" s="343" t="s">
        <v>685</v>
      </c>
    </row>
    <row r="5" ht="25.5" customHeight="1" spans="1:3">
      <c r="A5" s="344" t="s">
        <v>686</v>
      </c>
      <c r="B5" s="345">
        <f>B6</f>
        <v>0</v>
      </c>
      <c r="C5" s="346"/>
    </row>
    <row r="6" ht="25.5" customHeight="1" spans="1:3">
      <c r="A6" s="330" t="s">
        <v>616</v>
      </c>
      <c r="B6" s="345"/>
      <c r="C6" s="346"/>
    </row>
    <row r="7" ht="25.5" customHeight="1" spans="1:3">
      <c r="A7" s="344" t="s">
        <v>21</v>
      </c>
      <c r="B7" s="345">
        <f>B8</f>
        <v>0</v>
      </c>
      <c r="C7" s="346"/>
    </row>
    <row r="8" ht="25.5" customHeight="1" spans="1:3">
      <c r="A8" s="330" t="s">
        <v>636</v>
      </c>
      <c r="B8" s="345">
        <f>[4]表九!$J$24</f>
        <v>0</v>
      </c>
      <c r="C8" s="346"/>
    </row>
    <row r="9" ht="25.5" customHeight="1" spans="1:3">
      <c r="A9" s="344" t="s">
        <v>27</v>
      </c>
      <c r="B9" s="345">
        <v>416438</v>
      </c>
      <c r="C9" s="346">
        <v>29.7</v>
      </c>
    </row>
    <row r="10" ht="25.5" customHeight="1" spans="1:3">
      <c r="A10" s="344" t="s">
        <v>619</v>
      </c>
      <c r="B10" s="347">
        <v>358149</v>
      </c>
      <c r="C10" s="346">
        <v>41.4</v>
      </c>
    </row>
    <row r="11" ht="25.5" customHeight="1" spans="1:3">
      <c r="A11" s="344" t="s">
        <v>687</v>
      </c>
      <c r="B11" s="347">
        <v>9028</v>
      </c>
      <c r="C11" s="346">
        <v>12.4</v>
      </c>
    </row>
    <row r="12" ht="25.5" customHeight="1" spans="1:3">
      <c r="A12" s="344" t="s">
        <v>623</v>
      </c>
      <c r="B12" s="347">
        <v>4636</v>
      </c>
      <c r="C12" s="346">
        <v>15.5</v>
      </c>
    </row>
    <row r="13" ht="25.5" customHeight="1" spans="1:3">
      <c r="A13" s="344" t="s">
        <v>625</v>
      </c>
      <c r="B13" s="347">
        <v>37075</v>
      </c>
      <c r="C13" s="346">
        <v>-21.2</v>
      </c>
    </row>
    <row r="14" ht="25.5" customHeight="1" spans="1:3">
      <c r="A14" s="344" t="s">
        <v>627</v>
      </c>
      <c r="B14" s="347">
        <v>7550</v>
      </c>
      <c r="C14" s="346">
        <v>-13.9</v>
      </c>
    </row>
    <row r="15" ht="25.5" customHeight="1" spans="1:3">
      <c r="A15" s="344" t="s">
        <v>631</v>
      </c>
      <c r="B15" s="348">
        <f>[4]表九!$J$95</f>
        <v>0</v>
      </c>
      <c r="C15" s="346"/>
    </row>
    <row r="16" ht="25.5" customHeight="1" spans="1:3">
      <c r="A16" s="344" t="s">
        <v>49</v>
      </c>
      <c r="B16" s="345">
        <f>B17+B19</f>
        <v>255708</v>
      </c>
      <c r="C16" s="346">
        <v>177.7</v>
      </c>
    </row>
    <row r="17" ht="25.5" customHeight="1" spans="1:3">
      <c r="A17" s="344" t="s">
        <v>642</v>
      </c>
      <c r="B17" s="345">
        <f>841+277700-1539-10000-12000</f>
        <v>255002</v>
      </c>
      <c r="C17" s="346">
        <v>82.8</v>
      </c>
    </row>
    <row r="18" ht="25.5" customHeight="1" spans="1:3">
      <c r="A18" s="344" t="s">
        <v>644</v>
      </c>
      <c r="B18" s="345"/>
      <c r="C18" s="346"/>
    </row>
    <row r="19" ht="25.5" customHeight="1" spans="1:3">
      <c r="A19" s="344" t="s">
        <v>643</v>
      </c>
      <c r="B19" s="345">
        <f>706</f>
        <v>706</v>
      </c>
      <c r="C19" s="346">
        <v>627.8</v>
      </c>
    </row>
    <row r="20" ht="25.5" customHeight="1" spans="1:3">
      <c r="A20" s="344" t="s">
        <v>51</v>
      </c>
      <c r="B20" s="345">
        <f>35366</f>
        <v>35366</v>
      </c>
      <c r="C20" s="346">
        <v>9.6</v>
      </c>
    </row>
    <row r="21" ht="25.5" customHeight="1" spans="1:3">
      <c r="A21" s="344" t="s">
        <v>53</v>
      </c>
      <c r="B21" s="345">
        <v>250</v>
      </c>
      <c r="C21" s="346">
        <v>0</v>
      </c>
    </row>
    <row r="22" ht="25.5" customHeight="1" spans="1:3">
      <c r="A22" s="344" t="s">
        <v>688</v>
      </c>
      <c r="B22" s="345">
        <f>16553</f>
        <v>16553</v>
      </c>
      <c r="C22" s="346">
        <v>-80.6</v>
      </c>
    </row>
    <row r="23" ht="25.5" customHeight="1" spans="1:3">
      <c r="A23" s="324" t="s">
        <v>689</v>
      </c>
      <c r="B23" s="345">
        <f>B16+B9+B5+B21+B22+B7+B20</f>
        <v>724315</v>
      </c>
      <c r="C23" s="346">
        <v>6.9</v>
      </c>
    </row>
    <row r="26" customHeight="1" spans="2:2">
      <c r="B26" s="349"/>
    </row>
  </sheetData>
  <protectedRanges>
    <protectedRange sqref="B10:B15" name="区域1_1_1"/>
  </protectedRanges>
  <mergeCells count="1">
    <mergeCell ref="A2:C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7"/>
  <sheetViews>
    <sheetView showZeros="0" workbookViewId="0">
      <pane xSplit="1" ySplit="4" topLeftCell="B5" activePane="bottomRight" state="frozen"/>
      <selection/>
      <selection pane="topRight"/>
      <selection pane="bottomLeft"/>
      <selection pane="bottomRight" activeCell="E32" sqref="$A1:$XFD1048576"/>
    </sheetView>
  </sheetViews>
  <sheetFormatPr defaultColWidth="8.75" defaultRowHeight="19.5" customHeight="1" outlineLevelCol="5"/>
  <cols>
    <col min="1" max="1" width="36.125" style="316" customWidth="1"/>
    <col min="2" max="2" width="8.875" style="316" customWidth="1"/>
    <col min="3" max="3" width="8.875" style="317" customWidth="1"/>
    <col min="4" max="4" width="9.5" style="317" customWidth="1"/>
    <col min="5" max="5" width="8.875" style="317" customWidth="1"/>
    <col min="6" max="32" width="9" style="316" customWidth="1"/>
    <col min="33" max="16384" width="8.75" style="316"/>
  </cols>
  <sheetData>
    <row r="1" s="314" customFormat="1" customHeight="1" spans="1:5">
      <c r="A1" s="318" t="s">
        <v>690</v>
      </c>
      <c r="B1" s="318"/>
      <c r="C1" s="319"/>
      <c r="D1" s="319"/>
      <c r="E1" s="319"/>
    </row>
    <row r="2" s="315" customFormat="1" ht="48.75" customHeight="1" spans="1:5">
      <c r="A2" s="320" t="s">
        <v>691</v>
      </c>
      <c r="B2" s="320"/>
      <c r="C2" s="320"/>
      <c r="D2" s="320"/>
      <c r="E2" s="320"/>
    </row>
    <row r="3" ht="20.1" customHeight="1" spans="1:5">
      <c r="A3" s="321"/>
      <c r="B3" s="321"/>
      <c r="C3" s="316"/>
      <c r="D3" s="322"/>
      <c r="E3" s="322" t="s">
        <v>2</v>
      </c>
    </row>
    <row r="4" ht="30.75" customHeight="1" spans="1:5">
      <c r="A4" s="323" t="s">
        <v>3</v>
      </c>
      <c r="B4" s="324" t="s">
        <v>125</v>
      </c>
      <c r="C4" s="325" t="s">
        <v>692</v>
      </c>
      <c r="D4" s="326" t="s">
        <v>693</v>
      </c>
      <c r="E4" s="326" t="s">
        <v>694</v>
      </c>
    </row>
    <row r="5" ht="29.45" customHeight="1" spans="1:5">
      <c r="A5" s="327" t="s">
        <v>695</v>
      </c>
      <c r="B5" s="328">
        <f>SUM(C5:D5)</f>
        <v>0</v>
      </c>
      <c r="C5" s="328">
        <f>C6</f>
        <v>0</v>
      </c>
      <c r="D5" s="328">
        <f>D6</f>
        <v>0</v>
      </c>
      <c r="E5" s="328">
        <f>E6</f>
        <v>0</v>
      </c>
    </row>
    <row r="6" ht="29.45" customHeight="1" spans="1:5">
      <c r="A6" s="327" t="s">
        <v>616</v>
      </c>
      <c r="B6" s="328"/>
      <c r="C6" s="328">
        <f>C7</f>
        <v>0</v>
      </c>
      <c r="D6" s="328"/>
      <c r="E6" s="328"/>
    </row>
    <row r="7" ht="29.45" customHeight="1" spans="1:5">
      <c r="A7" s="329" t="s">
        <v>696</v>
      </c>
      <c r="B7" s="328"/>
      <c r="C7" s="328"/>
      <c r="D7" s="328"/>
      <c r="E7" s="328"/>
    </row>
    <row r="8" ht="29.45" customHeight="1" spans="1:5">
      <c r="A8" s="327" t="s">
        <v>697</v>
      </c>
      <c r="B8" s="328"/>
      <c r="C8" s="328"/>
      <c r="D8" s="328"/>
      <c r="E8" s="328"/>
    </row>
    <row r="9" ht="29.45" customHeight="1" spans="1:5">
      <c r="A9" s="327" t="s">
        <v>636</v>
      </c>
      <c r="B9" s="328"/>
      <c r="C9" s="328"/>
      <c r="D9" s="328"/>
      <c r="E9" s="328"/>
    </row>
    <row r="10" ht="29.45" customHeight="1" spans="1:5">
      <c r="A10" s="327" t="s">
        <v>698</v>
      </c>
      <c r="B10" s="328"/>
      <c r="C10" s="328"/>
      <c r="D10" s="328"/>
      <c r="E10" s="328"/>
    </row>
    <row r="11" ht="29.45" customHeight="1" spans="1:5">
      <c r="A11" s="327" t="s">
        <v>699</v>
      </c>
      <c r="B11" s="328">
        <f>SUM(C11:D11)</f>
        <v>416438</v>
      </c>
      <c r="C11" s="328">
        <f>C12+C20+C22+C23+C24+C25</f>
        <v>416438</v>
      </c>
      <c r="D11" s="328">
        <f>D12+D20+D22+D23+D24+D25</f>
        <v>0</v>
      </c>
      <c r="E11" s="328">
        <f>E12+E20+E22+E23+E24+E25</f>
        <v>0</v>
      </c>
    </row>
    <row r="12" ht="29.45" customHeight="1" spans="1:5">
      <c r="A12" s="327" t="s">
        <v>619</v>
      </c>
      <c r="B12" s="328">
        <f>SUM(C12:D12)</f>
        <v>358149</v>
      </c>
      <c r="C12" s="328">
        <f>SUM(C13:C19)</f>
        <v>358149</v>
      </c>
      <c r="D12" s="328">
        <f>SUM(D13:D19)</f>
        <v>0</v>
      </c>
      <c r="E12" s="328">
        <f>SUM(E13:E19)</f>
        <v>0</v>
      </c>
    </row>
    <row r="13" ht="29.45" customHeight="1" spans="1:5">
      <c r="A13" s="327" t="s">
        <v>700</v>
      </c>
      <c r="B13" s="328">
        <f t="shared" ref="B13:B18" si="0">C13</f>
        <v>225408</v>
      </c>
      <c r="C13" s="328">
        <v>225408</v>
      </c>
      <c r="D13" s="328"/>
      <c r="E13" s="328"/>
    </row>
    <row r="14" ht="29.45" customHeight="1" spans="1:5">
      <c r="A14" s="327" t="s">
        <v>701</v>
      </c>
      <c r="B14" s="328">
        <f t="shared" si="0"/>
        <v>0</v>
      </c>
      <c r="C14" s="328"/>
      <c r="D14" s="328"/>
      <c r="E14" s="328"/>
    </row>
    <row r="15" ht="29.45" customHeight="1" spans="1:5">
      <c r="A15" s="329" t="s">
        <v>702</v>
      </c>
      <c r="B15" s="328">
        <f t="shared" si="0"/>
        <v>128329</v>
      </c>
      <c r="C15" s="328">
        <v>128329</v>
      </c>
      <c r="D15" s="328"/>
      <c r="E15" s="328"/>
    </row>
    <row r="16" ht="29.45" customHeight="1" spans="1:5">
      <c r="A16" s="329" t="s">
        <v>703</v>
      </c>
      <c r="B16" s="328">
        <f t="shared" si="0"/>
        <v>0</v>
      </c>
      <c r="C16" s="328"/>
      <c r="D16" s="328"/>
      <c r="E16" s="328"/>
    </row>
    <row r="17" ht="29.45" customHeight="1" spans="1:5">
      <c r="A17" s="329" t="s">
        <v>704</v>
      </c>
      <c r="B17" s="328">
        <f t="shared" si="0"/>
        <v>1740</v>
      </c>
      <c r="C17" s="328">
        <v>1740</v>
      </c>
      <c r="D17" s="328"/>
      <c r="E17" s="328"/>
    </row>
    <row r="18" ht="29.45" customHeight="1" spans="1:5">
      <c r="A18" s="329" t="s">
        <v>705</v>
      </c>
      <c r="B18" s="328">
        <f t="shared" si="0"/>
        <v>0</v>
      </c>
      <c r="C18" s="328"/>
      <c r="D18" s="328"/>
      <c r="E18" s="328"/>
    </row>
    <row r="19" ht="29.45" customHeight="1" spans="1:5">
      <c r="A19" s="329" t="s">
        <v>706</v>
      </c>
      <c r="B19" s="328">
        <f>SUM(C19:D19)</f>
        <v>2672</v>
      </c>
      <c r="C19" s="328">
        <v>2672</v>
      </c>
      <c r="D19" s="328"/>
      <c r="E19" s="328"/>
    </row>
    <row r="20" ht="29.45" customHeight="1" spans="1:5">
      <c r="A20" s="327" t="s">
        <v>621</v>
      </c>
      <c r="B20" s="328">
        <f>SUM(C20:D20)</f>
        <v>9028</v>
      </c>
      <c r="C20" s="328">
        <f>C21</f>
        <v>9028</v>
      </c>
      <c r="D20" s="328">
        <f>D21</f>
        <v>0</v>
      </c>
      <c r="E20" s="328">
        <f>E21</f>
        <v>0</v>
      </c>
    </row>
    <row r="21" ht="29.45" customHeight="1" spans="1:5">
      <c r="A21" s="271" t="s">
        <v>700</v>
      </c>
      <c r="B21" s="328">
        <f>C21</f>
        <v>9028</v>
      </c>
      <c r="C21" s="328">
        <v>9028</v>
      </c>
      <c r="D21" s="328"/>
      <c r="E21" s="328"/>
    </row>
    <row r="22" ht="29.45" customHeight="1" spans="1:5">
      <c r="A22" s="327" t="s">
        <v>707</v>
      </c>
      <c r="B22" s="328">
        <f>SUM(C22:D22)</f>
        <v>4636</v>
      </c>
      <c r="C22" s="328">
        <v>4636</v>
      </c>
      <c r="D22" s="328"/>
      <c r="E22" s="328"/>
    </row>
    <row r="23" ht="29.45" customHeight="1" spans="1:5">
      <c r="A23" s="327" t="s">
        <v>708</v>
      </c>
      <c r="B23" s="328">
        <f>C23</f>
        <v>37075</v>
      </c>
      <c r="C23" s="328">
        <v>37075</v>
      </c>
      <c r="D23" s="328"/>
      <c r="E23" s="328"/>
    </row>
    <row r="24" ht="29.45" customHeight="1" spans="1:5">
      <c r="A24" s="327" t="s">
        <v>709</v>
      </c>
      <c r="B24" s="328">
        <f>C24</f>
        <v>7550</v>
      </c>
      <c r="C24" s="328">
        <v>7550</v>
      </c>
      <c r="D24" s="328"/>
      <c r="E24" s="328"/>
    </row>
    <row r="25" ht="29.45" customHeight="1" spans="1:5">
      <c r="A25" s="327" t="s">
        <v>631</v>
      </c>
      <c r="B25" s="328">
        <f>SUM(C25:D25)</f>
        <v>0</v>
      </c>
      <c r="C25" s="328"/>
      <c r="D25" s="328"/>
      <c r="E25" s="328"/>
    </row>
    <row r="26" ht="29.45" customHeight="1" spans="1:5">
      <c r="A26" s="327" t="s">
        <v>710</v>
      </c>
      <c r="B26" s="328">
        <f>SUM(C26:E26)</f>
        <v>255708</v>
      </c>
      <c r="C26" s="328">
        <f>SUM(C27:C29)</f>
        <v>892</v>
      </c>
      <c r="D26" s="328">
        <f>SUM(D27:D29)</f>
        <v>655</v>
      </c>
      <c r="E26" s="328">
        <f>E27</f>
        <v>254161</v>
      </c>
    </row>
    <row r="27" ht="29.45" customHeight="1" spans="1:6">
      <c r="A27" s="330" t="s">
        <v>642</v>
      </c>
      <c r="B27" s="328">
        <f>SUM(C27:E27)</f>
        <v>255002</v>
      </c>
      <c r="C27" s="328">
        <v>841</v>
      </c>
      <c r="D27" s="328"/>
      <c r="E27" s="328">
        <f>277700-1539-10000-12000</f>
        <v>254161</v>
      </c>
      <c r="F27" s="331"/>
    </row>
    <row r="28" ht="29.45" customHeight="1" spans="1:5">
      <c r="A28" s="330" t="s">
        <v>644</v>
      </c>
      <c r="B28" s="328">
        <f t="shared" ref="B28:B39" si="1">SUM(C28:D28)</f>
        <v>0</v>
      </c>
      <c r="C28" s="328"/>
      <c r="D28" s="328">
        <v>0</v>
      </c>
      <c r="E28" s="328">
        <v>0</v>
      </c>
    </row>
    <row r="29" ht="29.45" customHeight="1" spans="1:5">
      <c r="A29" s="327" t="s">
        <v>643</v>
      </c>
      <c r="B29" s="328">
        <f t="shared" si="1"/>
        <v>706</v>
      </c>
      <c r="C29" s="328">
        <v>51</v>
      </c>
      <c r="D29" s="328">
        <v>655</v>
      </c>
      <c r="E29" s="328"/>
    </row>
    <row r="30" ht="29.45" customHeight="1" spans="1:5">
      <c r="A30" s="327" t="s">
        <v>711</v>
      </c>
      <c r="B30" s="328">
        <f t="shared" si="1"/>
        <v>35366</v>
      </c>
      <c r="C30" s="328">
        <f>SUM(C31:C34)</f>
        <v>35366</v>
      </c>
      <c r="D30" s="328">
        <f>SUM(D31:D33)</f>
        <v>0</v>
      </c>
      <c r="E30" s="328">
        <f>SUM(E31:E33)</f>
        <v>0</v>
      </c>
    </row>
    <row r="31" ht="29.45" customHeight="1" spans="1:5">
      <c r="A31" s="327" t="s">
        <v>712</v>
      </c>
      <c r="B31" s="328">
        <f t="shared" si="1"/>
        <v>9452</v>
      </c>
      <c r="C31" s="328">
        <v>9452</v>
      </c>
      <c r="D31" s="328"/>
      <c r="E31" s="328"/>
    </row>
    <row r="32" ht="29.45" customHeight="1" spans="1:5">
      <c r="A32" s="327" t="s">
        <v>713</v>
      </c>
      <c r="B32" s="328">
        <f t="shared" si="1"/>
        <v>3031</v>
      </c>
      <c r="C32" s="328">
        <v>3031</v>
      </c>
      <c r="D32" s="328"/>
      <c r="E32" s="328"/>
    </row>
    <row r="33" ht="29.45" customHeight="1" spans="1:5">
      <c r="A33" s="327" t="s">
        <v>714</v>
      </c>
      <c r="B33" s="328">
        <f t="shared" si="1"/>
        <v>0</v>
      </c>
      <c r="C33" s="328"/>
      <c r="D33" s="328"/>
      <c r="E33" s="328"/>
    </row>
    <row r="34" ht="29.45" customHeight="1" spans="1:5">
      <c r="A34" s="327" t="s">
        <v>715</v>
      </c>
      <c r="B34" s="328">
        <f t="shared" si="1"/>
        <v>22883</v>
      </c>
      <c r="C34" s="328">
        <v>22883</v>
      </c>
      <c r="D34" s="332"/>
      <c r="E34" s="332"/>
    </row>
    <row r="35" ht="29.45" customHeight="1" spans="1:5">
      <c r="A35" s="327" t="s">
        <v>716</v>
      </c>
      <c r="B35" s="328">
        <f t="shared" si="1"/>
        <v>250</v>
      </c>
      <c r="C35" s="328">
        <f>SUM(C36:C38)</f>
        <v>250</v>
      </c>
      <c r="D35" s="328"/>
      <c r="E35" s="328"/>
    </row>
    <row r="36" ht="29.45" customHeight="1" spans="1:5">
      <c r="A36" s="327" t="s">
        <v>717</v>
      </c>
      <c r="B36" s="328">
        <f t="shared" si="1"/>
        <v>250</v>
      </c>
      <c r="C36" s="328">
        <v>250</v>
      </c>
      <c r="D36" s="328"/>
      <c r="E36" s="328"/>
    </row>
    <row r="37" ht="29.45" customHeight="1" spans="1:5">
      <c r="A37" s="327" t="s">
        <v>718</v>
      </c>
      <c r="B37" s="328">
        <f t="shared" si="1"/>
        <v>0</v>
      </c>
      <c r="C37" s="328"/>
      <c r="D37" s="328"/>
      <c r="E37" s="328"/>
    </row>
    <row r="38" ht="29.45" customHeight="1" spans="1:5">
      <c r="A38" s="330" t="s">
        <v>719</v>
      </c>
      <c r="B38" s="328">
        <f t="shared" si="1"/>
        <v>0</v>
      </c>
      <c r="C38" s="328"/>
      <c r="D38" s="328"/>
      <c r="E38" s="328"/>
    </row>
    <row r="39" ht="29.45" customHeight="1" spans="1:5">
      <c r="A39" s="330" t="s">
        <v>720</v>
      </c>
      <c r="B39" s="328">
        <f t="shared" si="1"/>
        <v>16553</v>
      </c>
      <c r="C39" s="328">
        <v>16553</v>
      </c>
      <c r="D39" s="328"/>
      <c r="E39" s="328"/>
    </row>
    <row r="40" ht="29.45" customHeight="1" spans="1:5">
      <c r="A40" s="324" t="s">
        <v>119</v>
      </c>
      <c r="B40" s="328">
        <f>SUM(C40:E40)</f>
        <v>724315</v>
      </c>
      <c r="C40" s="328">
        <f>C5+C8+C11+C26+C30+C35+C39</f>
        <v>469499</v>
      </c>
      <c r="D40" s="328">
        <f>D26+D11+D5+D30+D35+D39+D20+D22+D23+D24+D8</f>
        <v>655</v>
      </c>
      <c r="E40" s="328">
        <f>E26+E11+E5+E30+E35+E39+E20+E22+E23+E24+E8</f>
        <v>254161</v>
      </c>
    </row>
    <row r="41" customHeight="1" spans="2:3">
      <c r="B41" s="331"/>
      <c r="C41" s="333"/>
    </row>
    <row r="47" customHeight="1" spans="3:5">
      <c r="C47" s="334"/>
      <c r="D47" s="334"/>
      <c r="E47" s="334"/>
    </row>
  </sheetData>
  <mergeCells count="1">
    <mergeCell ref="A2:E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4"/>
  <sheetViews>
    <sheetView workbookViewId="0">
      <selection activeCell="K10" sqref="K10"/>
    </sheetView>
  </sheetViews>
  <sheetFormatPr defaultColWidth="9" defaultRowHeight="14.25"/>
  <cols>
    <col min="1" max="1" width="24.5" style="295" customWidth="1"/>
    <col min="2" max="2" width="8.25" style="295" customWidth="1"/>
    <col min="3" max="3" width="7.25" style="295" customWidth="1"/>
    <col min="4" max="4" width="10.625" style="295" customWidth="1"/>
    <col min="5" max="5" width="7.375" style="296" customWidth="1"/>
    <col min="6" max="16" width="7.375" style="295" customWidth="1"/>
  </cols>
  <sheetData>
    <row r="1" spans="1:16">
      <c r="A1" s="297" t="s">
        <v>721</v>
      </c>
      <c r="B1" s="297"/>
      <c r="C1" s="297"/>
      <c r="D1" s="297"/>
      <c r="E1" s="297"/>
      <c r="F1" s="297"/>
      <c r="G1" s="297"/>
      <c r="H1" s="297"/>
      <c r="I1" s="297"/>
      <c r="J1" s="297"/>
      <c r="K1" s="297"/>
      <c r="L1" s="297"/>
      <c r="M1" s="297"/>
      <c r="N1" s="297"/>
      <c r="O1" s="297"/>
      <c r="P1" s="297"/>
    </row>
    <row r="2" ht="25.5" spans="1:16">
      <c r="A2" s="298" t="s">
        <v>722</v>
      </c>
      <c r="B2" s="298"/>
      <c r="C2" s="298"/>
      <c r="D2" s="298"/>
      <c r="E2" s="298"/>
      <c r="F2" s="298"/>
      <c r="G2" s="298"/>
      <c r="H2" s="298"/>
      <c r="I2" s="298"/>
      <c r="J2" s="298"/>
      <c r="K2" s="298"/>
      <c r="L2" s="298"/>
      <c r="M2" s="298"/>
      <c r="N2" s="298"/>
      <c r="O2" s="298"/>
      <c r="P2" s="298"/>
    </row>
    <row r="3" spans="1:16">
      <c r="A3" s="299"/>
      <c r="B3" s="299"/>
      <c r="C3" s="299"/>
      <c r="D3" s="299"/>
      <c r="E3" s="299"/>
      <c r="F3" s="299"/>
      <c r="G3" s="299"/>
      <c r="H3" s="299"/>
      <c r="I3" s="299"/>
      <c r="J3" s="299"/>
      <c r="K3" s="299"/>
      <c r="L3" s="299"/>
      <c r="M3" s="299"/>
      <c r="N3" s="299"/>
      <c r="O3" s="313" t="s">
        <v>2</v>
      </c>
      <c r="P3" s="313"/>
    </row>
    <row r="4" ht="30" customHeight="1" spans="1:16">
      <c r="A4" s="300" t="s">
        <v>3</v>
      </c>
      <c r="B4" s="301" t="s">
        <v>723</v>
      </c>
      <c r="C4" s="301"/>
      <c r="D4" s="301"/>
      <c r="E4" s="301"/>
      <c r="F4" s="301"/>
      <c r="G4" s="301"/>
      <c r="H4" s="301"/>
      <c r="I4" s="301"/>
      <c r="J4" s="301"/>
      <c r="K4" s="301"/>
      <c r="L4" s="301"/>
      <c r="M4" s="301"/>
      <c r="N4" s="301"/>
      <c r="O4" s="301"/>
      <c r="P4" s="301"/>
    </row>
    <row r="5" ht="30" customHeight="1" spans="1:16">
      <c r="A5" s="300"/>
      <c r="B5" s="301" t="s">
        <v>125</v>
      </c>
      <c r="C5" s="301" t="s">
        <v>724</v>
      </c>
      <c r="D5" s="270" t="s">
        <v>456</v>
      </c>
      <c r="E5" s="302" t="s">
        <v>457</v>
      </c>
      <c r="F5" s="302" t="s">
        <v>458</v>
      </c>
      <c r="G5" s="303" t="s">
        <v>459</v>
      </c>
      <c r="H5" s="303" t="s">
        <v>460</v>
      </c>
      <c r="I5" s="303" t="s">
        <v>461</v>
      </c>
      <c r="J5" s="303" t="s">
        <v>462</v>
      </c>
      <c r="K5" s="303" t="s">
        <v>463</v>
      </c>
      <c r="L5" s="303" t="s">
        <v>464</v>
      </c>
      <c r="M5" s="303" t="s">
        <v>465</v>
      </c>
      <c r="N5" s="303" t="s">
        <v>466</v>
      </c>
      <c r="O5" s="303" t="s">
        <v>467</v>
      </c>
      <c r="P5" s="303" t="s">
        <v>468</v>
      </c>
    </row>
    <row r="6" ht="30" customHeight="1" spans="1:16">
      <c r="A6" s="304" t="s">
        <v>125</v>
      </c>
      <c r="B6" s="305">
        <f t="shared" ref="B6:B14" si="0">SUM(C6:D6)</f>
        <v>4100</v>
      </c>
      <c r="C6" s="305">
        <f t="shared" ref="C6:P6" si="1">SUM(C7:C14)</f>
        <v>655</v>
      </c>
      <c r="D6" s="305">
        <f t="shared" ref="D6:D14" si="2">SUM(E6:P6)</f>
        <v>3445</v>
      </c>
      <c r="E6" s="305">
        <f t="shared" si="1"/>
        <v>0</v>
      </c>
      <c r="F6" s="305">
        <f t="shared" si="1"/>
        <v>0</v>
      </c>
      <c r="G6" s="305">
        <f t="shared" si="1"/>
        <v>3186</v>
      </c>
      <c r="H6" s="305">
        <f t="shared" si="1"/>
        <v>0</v>
      </c>
      <c r="I6" s="305">
        <f t="shared" si="1"/>
        <v>0</v>
      </c>
      <c r="J6" s="305">
        <f t="shared" si="1"/>
        <v>0</v>
      </c>
      <c r="K6" s="305">
        <f t="shared" si="1"/>
        <v>51</v>
      </c>
      <c r="L6" s="305">
        <f t="shared" si="1"/>
        <v>112</v>
      </c>
      <c r="M6" s="305">
        <f t="shared" si="1"/>
        <v>59</v>
      </c>
      <c r="N6" s="305">
        <f t="shared" si="1"/>
        <v>10</v>
      </c>
      <c r="O6" s="305">
        <f t="shared" si="1"/>
        <v>8</v>
      </c>
      <c r="P6" s="305">
        <f t="shared" si="1"/>
        <v>19</v>
      </c>
    </row>
    <row r="7" ht="30" customHeight="1" spans="1:16">
      <c r="A7" s="306" t="s">
        <v>725</v>
      </c>
      <c r="B7" s="305">
        <f t="shared" si="0"/>
        <v>2</v>
      </c>
      <c r="C7" s="305"/>
      <c r="D7" s="305">
        <f t="shared" si="2"/>
        <v>2</v>
      </c>
      <c r="E7" s="305"/>
      <c r="F7" s="305"/>
      <c r="G7" s="305">
        <v>2</v>
      </c>
      <c r="H7" s="305"/>
      <c r="I7" s="305"/>
      <c r="J7" s="305"/>
      <c r="K7" s="305"/>
      <c r="L7" s="305"/>
      <c r="M7" s="305"/>
      <c r="N7" s="305"/>
      <c r="O7" s="305"/>
      <c r="P7" s="305"/>
    </row>
    <row r="8" ht="30" customHeight="1" spans="1:16">
      <c r="A8" s="307" t="s">
        <v>697</v>
      </c>
      <c r="B8" s="305">
        <f t="shared" si="0"/>
        <v>0</v>
      </c>
      <c r="C8" s="308"/>
      <c r="D8" s="305">
        <f t="shared" si="2"/>
        <v>0</v>
      </c>
      <c r="E8" s="309"/>
      <c r="F8" s="309"/>
      <c r="G8" s="309"/>
      <c r="H8" s="309"/>
      <c r="I8" s="309"/>
      <c r="J8" s="309"/>
      <c r="K8" s="309"/>
      <c r="L8" s="309"/>
      <c r="M8" s="309"/>
      <c r="N8" s="309"/>
      <c r="O8" s="309"/>
      <c r="P8" s="309"/>
    </row>
    <row r="9" ht="30" customHeight="1" spans="1:16">
      <c r="A9" s="307" t="s">
        <v>726</v>
      </c>
      <c r="B9" s="305">
        <f t="shared" si="0"/>
        <v>0</v>
      </c>
      <c r="C9" s="310"/>
      <c r="D9" s="305">
        <f t="shared" si="2"/>
        <v>0</v>
      </c>
      <c r="E9" s="309"/>
      <c r="F9" s="309"/>
      <c r="G9" s="309"/>
      <c r="H9" s="309"/>
      <c r="I9" s="309"/>
      <c r="J9" s="309"/>
      <c r="K9" s="309"/>
      <c r="L9" s="309"/>
      <c r="M9" s="309"/>
      <c r="N9" s="309"/>
      <c r="O9" s="309"/>
      <c r="P9" s="309"/>
    </row>
    <row r="10" ht="30" customHeight="1" spans="1:16">
      <c r="A10" s="307" t="s">
        <v>727</v>
      </c>
      <c r="B10" s="305">
        <f t="shared" si="0"/>
        <v>0</v>
      </c>
      <c r="C10" s="311"/>
      <c r="D10" s="305">
        <f t="shared" si="2"/>
        <v>0</v>
      </c>
      <c r="E10" s="309"/>
      <c r="F10" s="309"/>
      <c r="G10" s="309"/>
      <c r="H10" s="309"/>
      <c r="I10" s="309"/>
      <c r="J10" s="309"/>
      <c r="K10" s="309"/>
      <c r="L10" s="309"/>
      <c r="M10" s="309"/>
      <c r="N10" s="309"/>
      <c r="O10" s="309"/>
      <c r="P10" s="309"/>
    </row>
    <row r="11" ht="30" customHeight="1" spans="1:16">
      <c r="A11" s="307" t="s">
        <v>728</v>
      </c>
      <c r="B11" s="305">
        <f t="shared" si="0"/>
        <v>3006</v>
      </c>
      <c r="C11" s="311"/>
      <c r="D11" s="305">
        <f t="shared" si="2"/>
        <v>3006</v>
      </c>
      <c r="E11" s="309"/>
      <c r="F11" s="309"/>
      <c r="G11" s="309">
        <v>3006</v>
      </c>
      <c r="H11" s="309"/>
      <c r="I11" s="309"/>
      <c r="J11" s="309"/>
      <c r="K11" s="309"/>
      <c r="L11" s="309"/>
      <c r="M11" s="309"/>
      <c r="N11" s="309"/>
      <c r="O11" s="309"/>
      <c r="P11" s="309"/>
    </row>
    <row r="12" ht="30" customHeight="1" spans="1:16">
      <c r="A12" s="312" t="s">
        <v>729</v>
      </c>
      <c r="B12" s="305">
        <f t="shared" si="0"/>
        <v>0</v>
      </c>
      <c r="C12" s="311"/>
      <c r="D12" s="305">
        <f t="shared" si="2"/>
        <v>0</v>
      </c>
      <c r="E12" s="309"/>
      <c r="F12" s="309"/>
      <c r="G12" s="309"/>
      <c r="H12" s="309"/>
      <c r="I12" s="309"/>
      <c r="J12" s="309"/>
      <c r="K12" s="309"/>
      <c r="L12" s="309"/>
      <c r="M12" s="309"/>
      <c r="N12" s="309"/>
      <c r="O12" s="309"/>
      <c r="P12" s="309"/>
    </row>
    <row r="13" ht="30" customHeight="1" spans="1:16">
      <c r="A13" s="312" t="s">
        <v>730</v>
      </c>
      <c r="B13" s="305">
        <f t="shared" si="0"/>
        <v>0</v>
      </c>
      <c r="C13" s="311"/>
      <c r="D13" s="305">
        <f t="shared" si="2"/>
        <v>0</v>
      </c>
      <c r="E13" s="309"/>
      <c r="F13" s="309"/>
      <c r="G13" s="309"/>
      <c r="H13" s="309"/>
      <c r="I13" s="309"/>
      <c r="J13" s="309"/>
      <c r="K13" s="309"/>
      <c r="L13" s="309"/>
      <c r="M13" s="309"/>
      <c r="N13" s="309"/>
      <c r="O13" s="309"/>
      <c r="P13" s="309"/>
    </row>
    <row r="14" ht="30" customHeight="1" spans="1:16">
      <c r="A14" s="312" t="s">
        <v>731</v>
      </c>
      <c r="B14" s="305">
        <f t="shared" si="0"/>
        <v>1092</v>
      </c>
      <c r="C14" s="311">
        <v>655</v>
      </c>
      <c r="D14" s="305">
        <f t="shared" si="2"/>
        <v>437</v>
      </c>
      <c r="E14" s="309"/>
      <c r="F14" s="309"/>
      <c r="G14" s="309">
        <v>178</v>
      </c>
      <c r="H14" s="309"/>
      <c r="I14" s="309"/>
      <c r="J14" s="309"/>
      <c r="K14" s="290">
        <v>51</v>
      </c>
      <c r="L14" s="290">
        <v>112</v>
      </c>
      <c r="M14" s="290">
        <v>59</v>
      </c>
      <c r="N14" s="290">
        <v>10</v>
      </c>
      <c r="O14" s="290">
        <v>8</v>
      </c>
      <c r="P14" s="290">
        <v>19</v>
      </c>
    </row>
  </sheetData>
  <mergeCells count="4">
    <mergeCell ref="A2:P2"/>
    <mergeCell ref="O3:P3"/>
    <mergeCell ref="B4:P4"/>
    <mergeCell ref="A4:A5"/>
  </mergeCells>
  <pageMargins left="0.75" right="0.75" top="1" bottom="1" header="0.5" footer="0.5"/>
  <pageSetup paperSize="9" scale="87"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9"/>
  <sheetViews>
    <sheetView workbookViewId="0">
      <selection activeCell="B18" sqref="B18"/>
    </sheetView>
  </sheetViews>
  <sheetFormatPr defaultColWidth="8.75" defaultRowHeight="12.75" outlineLevelCol="1"/>
  <cols>
    <col min="1" max="1" width="34.125" style="285" customWidth="1"/>
    <col min="2" max="2" width="38.125" style="285" customWidth="1"/>
    <col min="3" max="16384" width="8.75" style="285"/>
  </cols>
  <sheetData>
    <row r="1" s="282" customFormat="1" ht="19.5" customHeight="1" spans="1:1">
      <c r="A1" s="282" t="s">
        <v>732</v>
      </c>
    </row>
    <row r="2" s="283" customFormat="1" ht="48.75" customHeight="1" spans="1:2">
      <c r="A2" s="286" t="s">
        <v>733</v>
      </c>
      <c r="B2" s="287"/>
    </row>
    <row r="3" s="284" customFormat="1" ht="30" customHeight="1" spans="1:2">
      <c r="A3" s="288" t="s">
        <v>2</v>
      </c>
      <c r="B3" s="288"/>
    </row>
    <row r="4" ht="30" customHeight="1" spans="1:2">
      <c r="A4" s="289" t="s">
        <v>734</v>
      </c>
      <c r="B4" s="289" t="s">
        <v>735</v>
      </c>
    </row>
    <row r="5" ht="30" customHeight="1" spans="1:2">
      <c r="A5" s="289" t="s">
        <v>125</v>
      </c>
      <c r="B5" s="290">
        <f>B6+B7</f>
        <v>4100</v>
      </c>
    </row>
    <row r="6" ht="30" customHeight="1" spans="1:2">
      <c r="A6" s="291" t="s">
        <v>455</v>
      </c>
      <c r="B6" s="290">
        <v>655</v>
      </c>
    </row>
    <row r="7" ht="30" customHeight="1" spans="1:2">
      <c r="A7" s="292" t="s">
        <v>456</v>
      </c>
      <c r="B7" s="290">
        <f>SUM(B8:B65536)</f>
        <v>3445</v>
      </c>
    </row>
    <row r="8" ht="30" customHeight="1" spans="1:2">
      <c r="A8" s="293" t="s">
        <v>457</v>
      </c>
      <c r="B8" s="290"/>
    </row>
    <row r="9" ht="30" customHeight="1" spans="1:2">
      <c r="A9" s="293" t="s">
        <v>458</v>
      </c>
      <c r="B9" s="290"/>
    </row>
    <row r="10" ht="30" customHeight="1" spans="1:2">
      <c r="A10" s="294" t="s">
        <v>459</v>
      </c>
      <c r="B10" s="290">
        <v>3186</v>
      </c>
    </row>
    <row r="11" ht="30" customHeight="1" spans="1:2">
      <c r="A11" s="294" t="s">
        <v>460</v>
      </c>
      <c r="B11" s="290"/>
    </row>
    <row r="12" ht="30" customHeight="1" spans="1:2">
      <c r="A12" s="294" t="s">
        <v>461</v>
      </c>
      <c r="B12" s="290"/>
    </row>
    <row r="13" ht="30" customHeight="1" spans="1:2">
      <c r="A13" s="294" t="s">
        <v>462</v>
      </c>
      <c r="B13" s="290"/>
    </row>
    <row r="14" ht="30" customHeight="1" spans="1:2">
      <c r="A14" s="294" t="s">
        <v>463</v>
      </c>
      <c r="B14" s="290">
        <v>51</v>
      </c>
    </row>
    <row r="15" ht="30" customHeight="1" spans="1:2">
      <c r="A15" s="294" t="s">
        <v>464</v>
      </c>
      <c r="B15" s="290">
        <v>112</v>
      </c>
    </row>
    <row r="16" ht="30" customHeight="1" spans="1:2">
      <c r="A16" s="294" t="s">
        <v>465</v>
      </c>
      <c r="B16" s="290">
        <v>59</v>
      </c>
    </row>
    <row r="17" ht="30" customHeight="1" spans="1:2">
      <c r="A17" s="294" t="s">
        <v>466</v>
      </c>
      <c r="B17" s="290">
        <v>10</v>
      </c>
    </row>
    <row r="18" ht="30" customHeight="1" spans="1:2">
      <c r="A18" s="294" t="s">
        <v>467</v>
      </c>
      <c r="B18" s="290">
        <v>8</v>
      </c>
    </row>
    <row r="19" ht="30" customHeight="1" spans="1:2">
      <c r="A19" s="294" t="s">
        <v>468</v>
      </c>
      <c r="B19" s="290">
        <v>19</v>
      </c>
    </row>
  </sheetData>
  <mergeCells count="2">
    <mergeCell ref="A2:B2"/>
    <mergeCell ref="A3:B3"/>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showZeros="0" workbookViewId="0">
      <selection activeCell="D15" sqref="$A1:$XFD1048576"/>
    </sheetView>
  </sheetViews>
  <sheetFormatPr defaultColWidth="13.375" defaultRowHeight="32.25" customHeight="1" outlineLevelCol="6"/>
  <cols>
    <col min="1" max="1" width="38.5" style="265" customWidth="1"/>
    <col min="2" max="7" width="12.375" style="265" customWidth="1"/>
    <col min="8" max="16384" width="13.375" style="265"/>
  </cols>
  <sheetData>
    <row r="1" s="260" customFormat="1" ht="19.5" customHeight="1" spans="1:1">
      <c r="A1" s="278" t="s">
        <v>736</v>
      </c>
    </row>
    <row r="2" s="261" customFormat="1" ht="48.75" customHeight="1" spans="1:7">
      <c r="A2" s="267" t="s">
        <v>737</v>
      </c>
      <c r="B2" s="267"/>
      <c r="C2" s="267"/>
      <c r="D2" s="267"/>
      <c r="E2" s="267"/>
      <c r="F2" s="267"/>
      <c r="G2" s="267"/>
    </row>
    <row r="3" s="262" customFormat="1" ht="19.5" customHeight="1" spans="7:7">
      <c r="G3" s="268" t="s">
        <v>2</v>
      </c>
    </row>
    <row r="4" s="264" customFormat="1" ht="29.25" customHeight="1" spans="1:7">
      <c r="A4" s="269" t="s">
        <v>3</v>
      </c>
      <c r="B4" s="269" t="s">
        <v>556</v>
      </c>
      <c r="C4" s="269"/>
      <c r="D4" s="269"/>
      <c r="E4" s="269" t="s">
        <v>557</v>
      </c>
      <c r="F4" s="269"/>
      <c r="G4" s="269"/>
    </row>
    <row r="5" s="264" customFormat="1" ht="29.25" customHeight="1" spans="1:7">
      <c r="A5" s="269"/>
      <c r="B5" s="269" t="s">
        <v>125</v>
      </c>
      <c r="C5" s="269" t="s">
        <v>455</v>
      </c>
      <c r="D5" s="269" t="s">
        <v>558</v>
      </c>
      <c r="E5" s="269" t="s">
        <v>125</v>
      </c>
      <c r="F5" s="269" t="s">
        <v>455</v>
      </c>
      <c r="G5" s="269" t="s">
        <v>558</v>
      </c>
    </row>
    <row r="6" s="262" customFormat="1" ht="29.25" customHeight="1" spans="1:7">
      <c r="A6" s="279" t="s">
        <v>738</v>
      </c>
      <c r="B6" s="280"/>
      <c r="C6" s="280"/>
      <c r="D6" s="280"/>
      <c r="E6" s="280">
        <v>3794420</v>
      </c>
      <c r="F6" s="280">
        <v>939031</v>
      </c>
      <c r="G6" s="280">
        <f t="shared" ref="G6:G11" si="0">E6-F6</f>
        <v>2855389</v>
      </c>
    </row>
    <row r="7" s="262" customFormat="1" ht="29.25" customHeight="1" spans="1:7">
      <c r="A7" s="279" t="s">
        <v>739</v>
      </c>
      <c r="B7" s="280"/>
      <c r="C7" s="280"/>
      <c r="D7" s="280"/>
      <c r="E7" s="280">
        <v>5214483</v>
      </c>
      <c r="F7" s="280">
        <v>1170720</v>
      </c>
      <c r="G7" s="280">
        <f t="shared" si="0"/>
        <v>4043763</v>
      </c>
    </row>
    <row r="8" s="262" customFormat="1" ht="29.25" customHeight="1" spans="1:7">
      <c r="A8" s="279" t="s">
        <v>740</v>
      </c>
      <c r="B8" s="280"/>
      <c r="C8" s="280"/>
      <c r="D8" s="280"/>
      <c r="E8" s="280">
        <v>1507568</v>
      </c>
      <c r="F8" s="280">
        <v>238490</v>
      </c>
      <c r="G8" s="280">
        <f t="shared" si="0"/>
        <v>1269078</v>
      </c>
    </row>
    <row r="9" s="262" customFormat="1" ht="29.25" customHeight="1" spans="1:7">
      <c r="A9" s="279" t="s">
        <v>741</v>
      </c>
      <c r="B9" s="280"/>
      <c r="C9" s="280"/>
      <c r="D9" s="280"/>
      <c r="E9" s="280">
        <v>275468</v>
      </c>
      <c r="F9" s="280">
        <v>105783</v>
      </c>
      <c r="G9" s="280">
        <f t="shared" si="0"/>
        <v>169685</v>
      </c>
    </row>
    <row r="10" s="262" customFormat="1" ht="29.25" customHeight="1" spans="1:7">
      <c r="A10" s="279" t="s">
        <v>742</v>
      </c>
      <c r="B10" s="280"/>
      <c r="C10" s="280"/>
      <c r="D10" s="280"/>
      <c r="E10" s="280">
        <v>5026520</v>
      </c>
      <c r="F10" s="280">
        <v>1071738</v>
      </c>
      <c r="G10" s="280">
        <f t="shared" si="0"/>
        <v>3954782</v>
      </c>
    </row>
    <row r="11" s="262" customFormat="1" ht="29.25" customHeight="1" spans="1:7">
      <c r="A11" s="279" t="s">
        <v>743</v>
      </c>
      <c r="B11" s="280">
        <f>C11+D11</f>
        <v>785800</v>
      </c>
      <c r="C11" s="281">
        <f>277700-1539-10000-12000</f>
        <v>254161</v>
      </c>
      <c r="D11" s="280">
        <f>785800-C11</f>
        <v>531639</v>
      </c>
      <c r="E11" s="280"/>
      <c r="F11" s="280"/>
      <c r="G11" s="280">
        <f t="shared" si="0"/>
        <v>0</v>
      </c>
    </row>
    <row r="12" s="262" customFormat="1" ht="24.95" customHeight="1" spans="1:7">
      <c r="A12" s="265" t="s">
        <v>744</v>
      </c>
      <c r="B12" s="265"/>
      <c r="C12" s="265"/>
      <c r="D12" s="265"/>
      <c r="E12" s="265"/>
      <c r="F12" s="265"/>
      <c r="G12" s="265"/>
    </row>
  </sheetData>
  <mergeCells count="5">
    <mergeCell ref="A2:G2"/>
    <mergeCell ref="B4:D4"/>
    <mergeCell ref="E4:G4"/>
    <mergeCell ref="A12:G12"/>
    <mergeCell ref="A4:A5"/>
  </mergeCells>
  <printOptions horizontalCentered="1"/>
  <pageMargins left="1.10236220472441" right="1.10236220472441" top="1.10236220472441" bottom="1.10236220472441" header="0.511811023622047" footer="0.511811023622047"/>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8"/>
  <sheetViews>
    <sheetView showZeros="0" workbookViewId="0">
      <pane xSplit="1" ySplit="4" topLeftCell="B5" activePane="bottomRight" state="frozen"/>
      <selection/>
      <selection pane="topRight"/>
      <selection pane="bottomLeft"/>
      <selection pane="bottomRight" activeCell="B19" sqref="A1:B28"/>
    </sheetView>
  </sheetViews>
  <sheetFormatPr defaultColWidth="8.75" defaultRowHeight="12.75" outlineLevelCol="1"/>
  <cols>
    <col min="1" max="1" width="39.625" style="285" customWidth="1"/>
    <col min="2" max="2" width="32.25" style="605" customWidth="1"/>
    <col min="3" max="30" width="9" style="285" customWidth="1"/>
    <col min="31" max="16384" width="8.75" style="285"/>
  </cols>
  <sheetData>
    <row r="1" s="569" customFormat="1" ht="19.5" customHeight="1" spans="1:2">
      <c r="A1" s="606" t="s">
        <v>73</v>
      </c>
      <c r="B1" s="607"/>
    </row>
    <row r="2" s="350" customFormat="1" ht="48.75" customHeight="1" spans="1:2">
      <c r="A2" s="608" t="s">
        <v>74</v>
      </c>
      <c r="B2" s="608"/>
    </row>
    <row r="3" ht="24.95" customHeight="1" spans="1:2">
      <c r="A3" s="609"/>
      <c r="B3" s="610" t="s">
        <v>2</v>
      </c>
    </row>
    <row r="4" ht="24.95" customHeight="1" spans="1:2">
      <c r="A4" s="456" t="s">
        <v>3</v>
      </c>
      <c r="B4" s="611" t="s">
        <v>5</v>
      </c>
    </row>
    <row r="5" ht="24.95" customHeight="1" spans="1:2">
      <c r="A5" s="271" t="s">
        <v>7</v>
      </c>
      <c r="B5" s="272">
        <v>3978456</v>
      </c>
    </row>
    <row r="6" ht="24.95" customHeight="1" spans="1:2">
      <c r="A6" s="612" t="s">
        <v>9</v>
      </c>
      <c r="B6" s="272">
        <v>630980</v>
      </c>
    </row>
    <row r="7" ht="24.95" customHeight="1" spans="1:2">
      <c r="A7" s="612" t="s">
        <v>11</v>
      </c>
      <c r="B7" s="272">
        <v>668</v>
      </c>
    </row>
    <row r="8" ht="24.95" customHeight="1" spans="1:2">
      <c r="A8" s="612" t="s">
        <v>13</v>
      </c>
      <c r="B8" s="272">
        <v>161306</v>
      </c>
    </row>
    <row r="9" ht="24.95" customHeight="1" spans="1:2">
      <c r="A9" s="612" t="s">
        <v>15</v>
      </c>
      <c r="B9" s="272">
        <v>789886</v>
      </c>
    </row>
    <row r="10" ht="24.95" customHeight="1" spans="1:2">
      <c r="A10" s="612" t="s">
        <v>17</v>
      </c>
      <c r="B10" s="272">
        <f>169816-10000</f>
        <v>159816</v>
      </c>
    </row>
    <row r="11" ht="24.95" customHeight="1" spans="1:2">
      <c r="A11" s="612" t="s">
        <v>19</v>
      </c>
      <c r="B11" s="272">
        <v>44064</v>
      </c>
    </row>
    <row r="12" ht="24.95" customHeight="1" spans="1:2">
      <c r="A12" s="612" t="s">
        <v>21</v>
      </c>
      <c r="B12" s="272">
        <v>498355</v>
      </c>
    </row>
    <row r="13" ht="24.95" customHeight="1" spans="1:2">
      <c r="A13" s="612" t="s">
        <v>23</v>
      </c>
      <c r="B13" s="272">
        <v>426841</v>
      </c>
    </row>
    <row r="14" ht="24.95" customHeight="1" spans="1:2">
      <c r="A14" s="612" t="s">
        <v>25</v>
      </c>
      <c r="B14" s="272">
        <v>32380</v>
      </c>
    </row>
    <row r="15" ht="24.95" customHeight="1" spans="1:2">
      <c r="A15" s="612" t="s">
        <v>27</v>
      </c>
      <c r="B15" s="272">
        <f>231466+10000</f>
        <v>241466</v>
      </c>
    </row>
    <row r="16" ht="24.95" customHeight="1" spans="1:2">
      <c r="A16" s="612" t="s">
        <v>29</v>
      </c>
      <c r="B16" s="272">
        <v>362868</v>
      </c>
    </row>
    <row r="17" ht="24.95" customHeight="1" spans="1:2">
      <c r="A17" s="612" t="s">
        <v>31</v>
      </c>
      <c r="B17" s="272">
        <v>87901</v>
      </c>
    </row>
    <row r="18" ht="24.95" customHeight="1" spans="1:2">
      <c r="A18" s="612" t="s">
        <v>33</v>
      </c>
      <c r="B18" s="272">
        <v>13856</v>
      </c>
    </row>
    <row r="19" ht="24.95" customHeight="1" spans="1:2">
      <c r="A19" s="612" t="s">
        <v>35</v>
      </c>
      <c r="B19" s="272">
        <v>12300</v>
      </c>
    </row>
    <row r="20" ht="24.95" customHeight="1" spans="1:2">
      <c r="A20" s="612" t="s">
        <v>37</v>
      </c>
      <c r="B20" s="272">
        <v>451</v>
      </c>
    </row>
    <row r="21" ht="24.95" customHeight="1" spans="1:2">
      <c r="A21" s="612" t="s">
        <v>39</v>
      </c>
      <c r="B21" s="272">
        <v>39457</v>
      </c>
    </row>
    <row r="22" ht="24.95" customHeight="1" spans="1:2">
      <c r="A22" s="612" t="s">
        <v>41</v>
      </c>
      <c r="B22" s="272">
        <v>124792</v>
      </c>
    </row>
    <row r="23" ht="24.95" customHeight="1" spans="1:2">
      <c r="A23" s="612" t="s">
        <v>43</v>
      </c>
      <c r="B23" s="272">
        <v>11515</v>
      </c>
    </row>
    <row r="24" ht="24.95" customHeight="1" spans="1:2">
      <c r="A24" s="612" t="s">
        <v>45</v>
      </c>
      <c r="B24" s="272">
        <v>30410</v>
      </c>
    </row>
    <row r="25" ht="24.95" customHeight="1" spans="1:2">
      <c r="A25" s="612" t="s">
        <v>47</v>
      </c>
      <c r="B25" s="272">
        <v>61900</v>
      </c>
    </row>
    <row r="26" ht="24.95" customHeight="1" spans="1:2">
      <c r="A26" s="612" t="s">
        <v>49</v>
      </c>
      <c r="B26" s="272">
        <v>181602</v>
      </c>
    </row>
    <row r="27" ht="24.95" customHeight="1" spans="1:2">
      <c r="A27" s="612" t="s">
        <v>51</v>
      </c>
      <c r="B27" s="272">
        <v>65540</v>
      </c>
    </row>
    <row r="28" ht="24.95" customHeight="1" spans="1:2">
      <c r="A28" s="612" t="s">
        <v>53</v>
      </c>
      <c r="B28" s="272">
        <v>102</v>
      </c>
    </row>
    <row r="29" ht="24.95" hidden="1" customHeight="1" spans="1:2">
      <c r="A29" s="612"/>
      <c r="B29" s="272"/>
    </row>
    <row r="30" ht="24.95" hidden="1" customHeight="1" spans="1:2">
      <c r="A30" s="612"/>
      <c r="B30" s="272"/>
    </row>
    <row r="31" ht="24.95" customHeight="1" spans="1:2">
      <c r="A31" s="271" t="s">
        <v>57</v>
      </c>
      <c r="B31" s="272">
        <v>407662</v>
      </c>
    </row>
    <row r="32" ht="24.95" customHeight="1" spans="1:2">
      <c r="A32" s="271" t="s">
        <v>65</v>
      </c>
      <c r="B32" s="272">
        <v>21307</v>
      </c>
    </row>
    <row r="33" ht="24.95" customHeight="1" spans="1:2">
      <c r="A33" s="597" t="s">
        <v>69</v>
      </c>
      <c r="B33" s="272">
        <v>4407425</v>
      </c>
    </row>
    <row r="34" ht="27" customHeight="1" spans="1:2">
      <c r="A34" s="613"/>
      <c r="B34" s="613"/>
    </row>
    <row r="35" ht="19.5" customHeight="1" spans="1:1">
      <c r="A35" s="571"/>
    </row>
    <row r="37" spans="1:1">
      <c r="A37" s="571"/>
    </row>
    <row r="38" spans="1:1">
      <c r="A38" s="571"/>
    </row>
  </sheetData>
  <mergeCells count="2">
    <mergeCell ref="A2:B2"/>
    <mergeCell ref="A34:B34"/>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showZeros="0" workbookViewId="0">
      <pane xSplit="1" ySplit="4" topLeftCell="B5" activePane="bottomRight" state="frozen"/>
      <selection/>
      <selection pane="topRight"/>
      <selection pane="bottomLeft"/>
      <selection pane="bottomRight" activeCell="F10" sqref="$A1:$XFD1048576"/>
    </sheetView>
  </sheetViews>
  <sheetFormatPr defaultColWidth="8.75" defaultRowHeight="18.75" customHeight="1" outlineLevelCol="7"/>
  <cols>
    <col min="1" max="1" width="24.875" style="265" customWidth="1"/>
    <col min="2" max="4" width="15.75" style="265" customWidth="1"/>
    <col min="5" max="29" width="9" style="265" customWidth="1"/>
    <col min="30" max="16384" width="8.75" style="265"/>
  </cols>
  <sheetData>
    <row r="1" s="260" customFormat="1" ht="19.5" customHeight="1" spans="1:1">
      <c r="A1" s="260" t="s">
        <v>745</v>
      </c>
    </row>
    <row r="2" s="261" customFormat="1" ht="48.75" customHeight="1" spans="1:4">
      <c r="A2" s="266" t="s">
        <v>746</v>
      </c>
      <c r="B2" s="267"/>
      <c r="C2" s="267"/>
      <c r="D2" s="267"/>
    </row>
    <row r="3" s="262" customFormat="1" ht="21.75" customHeight="1" spans="3:4">
      <c r="C3" s="268" t="s">
        <v>2</v>
      </c>
      <c r="D3" s="268"/>
    </row>
    <row r="4" s="263" customFormat="1" ht="33.75" customHeight="1" spans="1:4">
      <c r="A4" s="269" t="s">
        <v>569</v>
      </c>
      <c r="B4" s="270" t="s">
        <v>570</v>
      </c>
      <c r="C4" s="269" t="s">
        <v>571</v>
      </c>
      <c r="D4" s="269" t="s">
        <v>747</v>
      </c>
    </row>
    <row r="5" s="264" customFormat="1" ht="33.75" customHeight="1" spans="1:4">
      <c r="A5" s="271" t="s">
        <v>573</v>
      </c>
      <c r="B5" s="272">
        <f>SUM(B6:B18)</f>
        <v>5214483</v>
      </c>
      <c r="C5" s="272">
        <f>SUM(C6:C18)</f>
        <v>5026520</v>
      </c>
      <c r="D5" s="272">
        <f>SUM(D6:D18)</f>
        <v>785800</v>
      </c>
    </row>
    <row r="6" s="262" customFormat="1" ht="33.75" customHeight="1" spans="1:4">
      <c r="A6" s="271" t="s">
        <v>748</v>
      </c>
      <c r="B6" s="272">
        <v>1170720</v>
      </c>
      <c r="C6" s="272">
        <v>1071738</v>
      </c>
      <c r="D6" s="272">
        <f>277700-1539-10000-12000</f>
        <v>254161</v>
      </c>
    </row>
    <row r="7" s="262" customFormat="1" ht="33.75" customHeight="1" spans="1:4">
      <c r="A7" s="273" t="s">
        <v>749</v>
      </c>
      <c r="B7" s="272">
        <v>499560</v>
      </c>
      <c r="C7" s="272">
        <v>497886</v>
      </c>
      <c r="D7" s="272">
        <v>24400</v>
      </c>
    </row>
    <row r="8" s="262" customFormat="1" ht="33.75" customHeight="1" spans="1:4">
      <c r="A8" s="271" t="s">
        <v>750</v>
      </c>
      <c r="B8" s="272">
        <v>427340</v>
      </c>
      <c r="C8" s="272">
        <v>414226</v>
      </c>
      <c r="D8" s="272">
        <v>74600</v>
      </c>
    </row>
    <row r="9" s="262" customFormat="1" ht="33.75" customHeight="1" spans="1:4">
      <c r="A9" s="271" t="s">
        <v>751</v>
      </c>
      <c r="B9" s="272">
        <v>604260</v>
      </c>
      <c r="C9" s="272">
        <v>594788</v>
      </c>
      <c r="D9" s="272">
        <v>56700</v>
      </c>
    </row>
    <row r="10" s="262" customFormat="1" ht="33.75" customHeight="1" spans="1:4">
      <c r="A10" s="273" t="s">
        <v>752</v>
      </c>
      <c r="B10" s="272">
        <v>402381</v>
      </c>
      <c r="C10" s="272">
        <v>388225</v>
      </c>
      <c r="D10" s="272">
        <v>74700</v>
      </c>
    </row>
    <row r="11" s="262" customFormat="1" ht="33.75" customHeight="1" spans="1:4">
      <c r="A11" s="271" t="s">
        <v>753</v>
      </c>
      <c r="B11" s="272">
        <v>412800</v>
      </c>
      <c r="C11" s="272">
        <v>397822</v>
      </c>
      <c r="D11" s="272">
        <v>66100</v>
      </c>
    </row>
    <row r="12" s="262" customFormat="1" ht="33.75" customHeight="1" spans="1:8">
      <c r="A12" s="271" t="s">
        <v>754</v>
      </c>
      <c r="B12" s="272">
        <v>439379</v>
      </c>
      <c r="C12" s="272">
        <v>431741</v>
      </c>
      <c r="D12" s="272">
        <v>79700</v>
      </c>
      <c r="E12" s="274"/>
      <c r="F12" s="275"/>
      <c r="G12" s="275"/>
      <c r="H12" s="275"/>
    </row>
    <row r="13" s="262" customFormat="1" ht="33.75" customHeight="1" spans="1:8">
      <c r="A13" s="271" t="s">
        <v>755</v>
      </c>
      <c r="B13" s="272">
        <v>218316</v>
      </c>
      <c r="C13" s="272">
        <v>215039</v>
      </c>
      <c r="D13" s="272">
        <v>40500</v>
      </c>
      <c r="E13" s="274"/>
      <c r="F13" s="275"/>
      <c r="G13" s="275"/>
      <c r="H13" s="275"/>
    </row>
    <row r="14" s="262" customFormat="1" ht="33.75" customHeight="1" spans="1:4">
      <c r="A14" s="271" t="s">
        <v>756</v>
      </c>
      <c r="B14" s="272">
        <v>312050</v>
      </c>
      <c r="C14" s="272">
        <v>306690</v>
      </c>
      <c r="D14" s="272">
        <v>37800</v>
      </c>
    </row>
    <row r="15" s="262" customFormat="1" ht="33.75" customHeight="1" spans="1:4">
      <c r="A15" s="271" t="s">
        <v>757</v>
      </c>
      <c r="B15" s="272">
        <v>256498</v>
      </c>
      <c r="C15" s="272">
        <v>252900</v>
      </c>
      <c r="D15" s="272">
        <v>39600</v>
      </c>
    </row>
    <row r="16" s="262" customFormat="1" ht="33.75" customHeight="1" spans="1:4">
      <c r="A16" s="271" t="s">
        <v>758</v>
      </c>
      <c r="B16" s="272">
        <v>100400</v>
      </c>
      <c r="C16" s="272">
        <v>99140</v>
      </c>
      <c r="D16" s="272">
        <v>14000</v>
      </c>
    </row>
    <row r="17" s="262" customFormat="1" ht="33.75" customHeight="1" spans="1:4">
      <c r="A17" s="271" t="s">
        <v>759</v>
      </c>
      <c r="B17" s="272">
        <v>214110</v>
      </c>
      <c r="C17" s="272">
        <v>207671</v>
      </c>
      <c r="D17" s="272">
        <v>12000</v>
      </c>
    </row>
    <row r="18" s="262" customFormat="1" ht="33.75" customHeight="1" spans="1:4">
      <c r="A18" s="271" t="s">
        <v>760</v>
      </c>
      <c r="B18" s="272">
        <v>156669</v>
      </c>
      <c r="C18" s="272">
        <v>148654</v>
      </c>
      <c r="D18" s="272">
        <f>1539+10000</f>
        <v>11539</v>
      </c>
    </row>
    <row r="19" s="262" customFormat="1" customHeight="1" spans="1:4">
      <c r="A19" s="276"/>
      <c r="B19" s="276"/>
      <c r="C19" s="276"/>
      <c r="D19" s="276"/>
    </row>
    <row r="20" s="262" customFormat="1" customHeight="1" spans="1:3">
      <c r="A20" s="277"/>
      <c r="B20" s="277"/>
      <c r="C20" s="277"/>
    </row>
    <row r="21" s="262" customFormat="1" customHeight="1" spans="1:3">
      <c r="A21" s="277"/>
      <c r="B21" s="277"/>
      <c r="C21" s="277"/>
    </row>
    <row r="22" s="262" customFormat="1" customHeight="1"/>
  </sheetData>
  <mergeCells count="3">
    <mergeCell ref="A2:D2"/>
    <mergeCell ref="C3:D3"/>
    <mergeCell ref="A20:C21"/>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showZeros="0" workbookViewId="0">
      <selection activeCell="G11" sqref="G11"/>
    </sheetView>
  </sheetViews>
  <sheetFormatPr defaultColWidth="8.75" defaultRowHeight="12.75"/>
  <cols>
    <col min="1" max="1" width="24.5" style="211" customWidth="1"/>
    <col min="2" max="2" width="10.125" style="211" customWidth="1"/>
    <col min="3" max="3" width="27.5" style="211" customWidth="1"/>
    <col min="4" max="4" width="10.125" style="211" customWidth="1"/>
    <col min="5" max="7" width="9" style="211" customWidth="1"/>
    <col min="8" max="8" width="10.125" style="211" customWidth="1"/>
    <col min="9" max="9" width="19.875" style="211" customWidth="1"/>
    <col min="10" max="32" width="9" style="211" customWidth="1"/>
    <col min="33" max="16384" width="8.75" style="211"/>
  </cols>
  <sheetData>
    <row r="1" s="249" customFormat="1" ht="19.5" customHeight="1" spans="1:1">
      <c r="A1" s="251" t="s">
        <v>761</v>
      </c>
    </row>
    <row r="2" s="250" customFormat="1" ht="48.75" customHeight="1" spans="1:4">
      <c r="A2" s="213" t="s">
        <v>762</v>
      </c>
      <c r="B2" s="213"/>
      <c r="C2" s="213"/>
      <c r="D2" s="213"/>
    </row>
    <row r="3" ht="30" customHeight="1" spans="4:4">
      <c r="D3" s="252" t="s">
        <v>2</v>
      </c>
    </row>
    <row r="4" ht="30" customHeight="1" spans="1:4">
      <c r="A4" s="189" t="s">
        <v>77</v>
      </c>
      <c r="B4" s="253" t="s">
        <v>4</v>
      </c>
      <c r="C4" s="189" t="s">
        <v>77</v>
      </c>
      <c r="D4" s="253" t="s">
        <v>5</v>
      </c>
    </row>
    <row r="5" ht="30" customHeight="1" spans="1:9">
      <c r="A5" s="257" t="s">
        <v>763</v>
      </c>
      <c r="B5" s="254"/>
      <c r="C5" s="219" t="s">
        <v>764</v>
      </c>
      <c r="D5" s="254"/>
      <c r="G5" s="186"/>
      <c r="H5" s="186"/>
      <c r="I5" s="186"/>
    </row>
    <row r="6" ht="30" customHeight="1" spans="1:9">
      <c r="A6" s="257" t="s">
        <v>765</v>
      </c>
      <c r="B6" s="254"/>
      <c r="C6" s="219" t="s">
        <v>766</v>
      </c>
      <c r="D6" s="254"/>
      <c r="G6" s="186"/>
      <c r="H6" s="186"/>
      <c r="I6" s="186"/>
    </row>
    <row r="7" ht="30" customHeight="1" spans="1:9">
      <c r="A7" s="257" t="s">
        <v>767</v>
      </c>
      <c r="B7" s="254"/>
      <c r="C7" s="219" t="s">
        <v>768</v>
      </c>
      <c r="D7" s="254"/>
      <c r="G7" s="186"/>
      <c r="H7" s="186"/>
      <c r="I7" s="186"/>
    </row>
    <row r="8" ht="30" customHeight="1" spans="1:9">
      <c r="A8" s="257" t="s">
        <v>769</v>
      </c>
      <c r="B8" s="254"/>
      <c r="C8" s="219" t="s">
        <v>770</v>
      </c>
      <c r="D8" s="254"/>
      <c r="G8" s="186"/>
      <c r="H8" s="186"/>
      <c r="I8" s="186"/>
    </row>
    <row r="9" ht="30" customHeight="1" spans="1:9">
      <c r="A9" s="258" t="s">
        <v>645</v>
      </c>
      <c r="B9" s="254">
        <f>SUM(B5:B8)</f>
        <v>0</v>
      </c>
      <c r="C9" s="188" t="s">
        <v>646</v>
      </c>
      <c r="D9" s="254">
        <f>SUM(D5:D8)</f>
        <v>0</v>
      </c>
      <c r="G9" s="186"/>
      <c r="H9" s="186"/>
      <c r="I9" s="186"/>
    </row>
    <row r="10" ht="30" customHeight="1" spans="1:9">
      <c r="A10" s="259" t="s">
        <v>771</v>
      </c>
      <c r="B10" s="254"/>
      <c r="C10" s="219" t="s">
        <v>59</v>
      </c>
      <c r="D10" s="254"/>
      <c r="G10" s="186"/>
      <c r="H10" s="186"/>
      <c r="I10" s="186"/>
    </row>
    <row r="11" ht="30" customHeight="1" spans="1:9">
      <c r="A11" s="219" t="s">
        <v>772</v>
      </c>
      <c r="B11" s="254"/>
      <c r="C11" s="255" t="s">
        <v>82</v>
      </c>
      <c r="D11" s="254"/>
      <c r="G11" s="186"/>
      <c r="H11" s="186"/>
      <c r="I11" s="186"/>
    </row>
    <row r="12" ht="30" customHeight="1" spans="1:4">
      <c r="A12" s="258" t="s">
        <v>68</v>
      </c>
      <c r="B12" s="254">
        <f>B9+B10+B11</f>
        <v>0</v>
      </c>
      <c r="C12" s="188" t="s">
        <v>69</v>
      </c>
      <c r="D12" s="254">
        <f>D9+D10+D11</f>
        <v>0</v>
      </c>
    </row>
    <row r="13" ht="21" customHeight="1"/>
    <row r="14" spans="4:4">
      <c r="D14" s="256"/>
    </row>
    <row r="15" spans="2:2">
      <c r="B15" s="256"/>
    </row>
  </sheetData>
  <mergeCells count="1">
    <mergeCell ref="A2:D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showZeros="0" workbookViewId="0">
      <selection activeCell="A1" sqref="A1"/>
    </sheetView>
  </sheetViews>
  <sheetFormatPr defaultColWidth="8.75" defaultRowHeight="12.75" outlineLevelCol="1"/>
  <cols>
    <col min="1" max="1" width="39.875" style="211" customWidth="1"/>
    <col min="2" max="2" width="32.5" style="211" customWidth="1"/>
    <col min="3" max="32" width="9" style="211" customWidth="1"/>
    <col min="33" max="16384" width="8.75" style="211"/>
  </cols>
  <sheetData>
    <row r="1" s="249" customFormat="1" ht="19.5" customHeight="1" spans="1:1">
      <c r="A1" s="251" t="s">
        <v>773</v>
      </c>
    </row>
    <row r="2" s="250" customFormat="1" ht="48.75" customHeight="1" spans="1:2">
      <c r="A2" s="213" t="s">
        <v>774</v>
      </c>
      <c r="B2" s="213"/>
    </row>
    <row r="3" ht="30" customHeight="1" spans="2:2">
      <c r="B3" s="252" t="s">
        <v>2</v>
      </c>
    </row>
    <row r="4" ht="30" customHeight="1" spans="1:2">
      <c r="A4" s="189" t="s">
        <v>77</v>
      </c>
      <c r="B4" s="253" t="s">
        <v>4</v>
      </c>
    </row>
    <row r="5" ht="30" customHeight="1" spans="1:2">
      <c r="A5" s="257" t="s">
        <v>763</v>
      </c>
      <c r="B5" s="254"/>
    </row>
    <row r="6" ht="30" customHeight="1" spans="1:2">
      <c r="A6" s="257" t="s">
        <v>765</v>
      </c>
      <c r="B6" s="254"/>
    </row>
    <row r="7" ht="30" customHeight="1" spans="1:2">
      <c r="A7" s="257" t="s">
        <v>767</v>
      </c>
      <c r="B7" s="254"/>
    </row>
    <row r="8" ht="30" customHeight="1" spans="1:2">
      <c r="A8" s="257" t="s">
        <v>769</v>
      </c>
      <c r="B8" s="254"/>
    </row>
    <row r="9" ht="30" customHeight="1" spans="1:2">
      <c r="A9" s="258" t="s">
        <v>645</v>
      </c>
      <c r="B9" s="254">
        <f>SUM(B5:B8)</f>
        <v>0</v>
      </c>
    </row>
    <row r="10" ht="30" customHeight="1" spans="1:2">
      <c r="A10" s="259" t="s">
        <v>771</v>
      </c>
      <c r="B10" s="254"/>
    </row>
    <row r="11" ht="30" customHeight="1" spans="1:2">
      <c r="A11" s="219" t="s">
        <v>772</v>
      </c>
      <c r="B11" s="254"/>
    </row>
    <row r="12" ht="30" customHeight="1" spans="1:2">
      <c r="A12" s="258" t="s">
        <v>68</v>
      </c>
      <c r="B12" s="254">
        <f>B9+B10+B11</f>
        <v>0</v>
      </c>
    </row>
    <row r="13" ht="21" customHeight="1"/>
    <row r="15" spans="2:2">
      <c r="B15" s="256"/>
    </row>
  </sheetData>
  <mergeCells count="1">
    <mergeCell ref="A2:B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showZeros="0" workbookViewId="0">
      <selection activeCell="A1" sqref="A1"/>
    </sheetView>
  </sheetViews>
  <sheetFormatPr defaultColWidth="8.75" defaultRowHeight="12.75" outlineLevelCol="1"/>
  <cols>
    <col min="1" max="1" width="37.625" style="211" customWidth="1"/>
    <col min="2" max="2" width="34.75" style="211" customWidth="1"/>
    <col min="3" max="32" width="9" style="211" customWidth="1"/>
    <col min="33" max="16384" width="8.75" style="211"/>
  </cols>
  <sheetData>
    <row r="1" s="249" customFormat="1" ht="19.5" customHeight="1" spans="1:1">
      <c r="A1" s="251" t="s">
        <v>775</v>
      </c>
    </row>
    <row r="2" s="250" customFormat="1" ht="48.75" customHeight="1" spans="1:2">
      <c r="A2" s="213" t="s">
        <v>776</v>
      </c>
      <c r="B2" s="213"/>
    </row>
    <row r="3" ht="30" customHeight="1" spans="2:2">
      <c r="B3" s="252" t="s">
        <v>2</v>
      </c>
    </row>
    <row r="4" ht="30" customHeight="1" spans="1:2">
      <c r="A4" s="189" t="s">
        <v>77</v>
      </c>
      <c r="B4" s="253" t="s">
        <v>5</v>
      </c>
    </row>
    <row r="5" ht="30" customHeight="1" spans="1:2">
      <c r="A5" s="219" t="s">
        <v>764</v>
      </c>
      <c r="B5" s="254"/>
    </row>
    <row r="6" ht="30" customHeight="1" spans="1:2">
      <c r="A6" s="219" t="s">
        <v>766</v>
      </c>
      <c r="B6" s="254"/>
    </row>
    <row r="7" ht="30" customHeight="1" spans="1:2">
      <c r="A7" s="219" t="s">
        <v>768</v>
      </c>
      <c r="B7" s="254"/>
    </row>
    <row r="8" ht="30" customHeight="1" spans="1:2">
      <c r="A8" s="219" t="s">
        <v>770</v>
      </c>
      <c r="B8" s="254"/>
    </row>
    <row r="9" ht="30" customHeight="1" spans="1:2">
      <c r="A9" s="188" t="s">
        <v>646</v>
      </c>
      <c r="B9" s="254">
        <f>SUM(B5:B8)</f>
        <v>0</v>
      </c>
    </row>
    <row r="10" ht="30" customHeight="1" spans="1:2">
      <c r="A10" s="219" t="s">
        <v>59</v>
      </c>
      <c r="B10" s="254"/>
    </row>
    <row r="11" ht="30" customHeight="1" spans="1:2">
      <c r="A11" s="255" t="s">
        <v>82</v>
      </c>
      <c r="B11" s="254"/>
    </row>
    <row r="12" ht="30" customHeight="1" spans="1:2">
      <c r="A12" s="188" t="s">
        <v>69</v>
      </c>
      <c r="B12" s="254">
        <f>B9+B10+B11</f>
        <v>0</v>
      </c>
    </row>
    <row r="13" ht="21" customHeight="1"/>
    <row r="14" spans="2:2">
      <c r="B14" s="256"/>
    </row>
  </sheetData>
  <mergeCells count="1">
    <mergeCell ref="A2:B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showZeros="0" workbookViewId="0">
      <pane xSplit="1" ySplit="4" topLeftCell="B5" activePane="bottomRight" state="frozen"/>
      <selection/>
      <selection pane="topRight"/>
      <selection pane="bottomLeft"/>
      <selection pane="bottomRight" activeCell="A1" sqref="A1"/>
    </sheetView>
  </sheetViews>
  <sheetFormatPr defaultColWidth="8.75" defaultRowHeight="21" customHeight="1" outlineLevelCol="3"/>
  <cols>
    <col min="1" max="1" width="26.625" style="227" customWidth="1"/>
    <col min="2" max="2" width="9.5" style="198" customWidth="1"/>
    <col min="3" max="3" width="26.625" style="227" customWidth="1"/>
    <col min="4" max="4" width="9.5" style="198" customWidth="1"/>
    <col min="5" max="32" width="9" style="198" customWidth="1"/>
    <col min="33" max="16384" width="8.75" style="198"/>
  </cols>
  <sheetData>
    <row r="1" s="223" customFormat="1" ht="19.5" customHeight="1" spans="1:3">
      <c r="A1" s="228" t="s">
        <v>777</v>
      </c>
      <c r="C1" s="229"/>
    </row>
    <row r="2" s="224" customFormat="1" ht="48.75" customHeight="1" spans="1:4">
      <c r="A2" s="213" t="s">
        <v>778</v>
      </c>
      <c r="B2" s="213"/>
      <c r="C2" s="213"/>
      <c r="D2" s="213"/>
    </row>
    <row r="3" s="225" customFormat="1" ht="30" customHeight="1" spans="1:4">
      <c r="A3" s="230"/>
      <c r="C3" s="230"/>
      <c r="D3" s="231" t="s">
        <v>2</v>
      </c>
    </row>
    <row r="4" s="225" customFormat="1" ht="32.1" customHeight="1" spans="1:4">
      <c r="A4" s="232" t="s">
        <v>77</v>
      </c>
      <c r="B4" s="233" t="s">
        <v>4</v>
      </c>
      <c r="C4" s="232" t="s">
        <v>77</v>
      </c>
      <c r="D4" s="233" t="s">
        <v>5</v>
      </c>
    </row>
    <row r="5" s="225" customFormat="1" ht="32.1" customHeight="1" spans="1:4">
      <c r="A5" s="234" t="s">
        <v>763</v>
      </c>
      <c r="B5" s="235"/>
      <c r="C5" s="236" t="s">
        <v>764</v>
      </c>
      <c r="D5" s="156"/>
    </row>
    <row r="6" s="225" customFormat="1" ht="32.1" customHeight="1" spans="1:4">
      <c r="A6" s="237" t="s">
        <v>779</v>
      </c>
      <c r="B6" s="235"/>
      <c r="C6" s="236" t="s">
        <v>780</v>
      </c>
      <c r="D6" s="238"/>
    </row>
    <row r="7" s="225" customFormat="1" ht="32.1" customHeight="1" spans="1:4">
      <c r="A7" s="237" t="s">
        <v>781</v>
      </c>
      <c r="B7" s="235"/>
      <c r="C7" s="236" t="s">
        <v>782</v>
      </c>
      <c r="D7" s="238"/>
    </row>
    <row r="8" s="225" customFormat="1" ht="32.1" customHeight="1" spans="1:4">
      <c r="A8" s="237" t="s">
        <v>783</v>
      </c>
      <c r="B8" s="235"/>
      <c r="C8" s="236" t="s">
        <v>784</v>
      </c>
      <c r="D8" s="238"/>
    </row>
    <row r="9" s="225" customFormat="1" ht="32.1" customHeight="1" spans="1:4">
      <c r="A9" s="237" t="s">
        <v>785</v>
      </c>
      <c r="B9" s="235"/>
      <c r="C9" s="236" t="s">
        <v>786</v>
      </c>
      <c r="D9" s="238"/>
    </row>
    <row r="10" s="225" customFormat="1" ht="32.1" customHeight="1" spans="1:4">
      <c r="A10" s="237" t="s">
        <v>787</v>
      </c>
      <c r="B10" s="235"/>
      <c r="C10" s="236" t="s">
        <v>788</v>
      </c>
      <c r="D10" s="238"/>
    </row>
    <row r="11" s="225" customFormat="1" ht="32.1" customHeight="1" spans="1:4">
      <c r="A11" s="237" t="s">
        <v>789</v>
      </c>
      <c r="B11" s="235"/>
      <c r="C11" s="236" t="s">
        <v>766</v>
      </c>
      <c r="D11" s="156">
        <f>D18</f>
        <v>0</v>
      </c>
    </row>
    <row r="12" s="225" customFormat="1" ht="32.1" customHeight="1" spans="1:4">
      <c r="A12" s="237" t="s">
        <v>790</v>
      </c>
      <c r="B12" s="235"/>
      <c r="C12" s="236" t="s">
        <v>791</v>
      </c>
      <c r="D12" s="238"/>
    </row>
    <row r="13" s="225" customFormat="1" ht="32.1" customHeight="1" spans="1:4">
      <c r="A13" s="237" t="s">
        <v>792</v>
      </c>
      <c r="B13" s="235"/>
      <c r="C13" s="236" t="s">
        <v>793</v>
      </c>
      <c r="D13" s="238"/>
    </row>
    <row r="14" s="225" customFormat="1" ht="32.1" customHeight="1" spans="1:4">
      <c r="A14" s="237" t="s">
        <v>794</v>
      </c>
      <c r="B14" s="235"/>
      <c r="C14" s="236" t="s">
        <v>795</v>
      </c>
      <c r="D14" s="238"/>
    </row>
    <row r="15" s="225" customFormat="1" ht="32.1" customHeight="1" spans="1:4">
      <c r="A15" s="237" t="s">
        <v>796</v>
      </c>
      <c r="B15" s="235"/>
      <c r="C15" s="236" t="s">
        <v>797</v>
      </c>
      <c r="D15" s="238"/>
    </row>
    <row r="16" s="225" customFormat="1" ht="32.1" customHeight="1" spans="1:4">
      <c r="A16" s="237" t="s">
        <v>798</v>
      </c>
      <c r="B16" s="235"/>
      <c r="C16" s="236" t="s">
        <v>799</v>
      </c>
      <c r="D16" s="238"/>
    </row>
    <row r="17" s="225" customFormat="1" ht="32.1" customHeight="1" spans="1:4">
      <c r="A17" s="237" t="s">
        <v>800</v>
      </c>
      <c r="B17" s="235"/>
      <c r="C17" s="236" t="s">
        <v>801</v>
      </c>
      <c r="D17" s="238"/>
    </row>
    <row r="18" s="225" customFormat="1" ht="32.1" customHeight="1" spans="1:4">
      <c r="A18" s="237" t="s">
        <v>802</v>
      </c>
      <c r="B18" s="235"/>
      <c r="C18" s="236" t="s">
        <v>803</v>
      </c>
      <c r="D18" s="238">
        <v>0</v>
      </c>
    </row>
    <row r="19" s="225" customFormat="1" ht="32.1" customHeight="1" spans="1:4">
      <c r="A19" s="237" t="s">
        <v>804</v>
      </c>
      <c r="B19" s="235"/>
      <c r="C19" s="236" t="s">
        <v>805</v>
      </c>
      <c r="D19" s="156"/>
    </row>
    <row r="20" s="225" customFormat="1" ht="32.1" customHeight="1" spans="1:4">
      <c r="A20" s="237" t="s">
        <v>806</v>
      </c>
      <c r="B20" s="235"/>
      <c r="C20" s="236" t="s">
        <v>805</v>
      </c>
      <c r="D20" s="156"/>
    </row>
    <row r="21" s="225" customFormat="1" ht="32.1" customHeight="1" spans="1:4">
      <c r="A21" s="234" t="s">
        <v>765</v>
      </c>
      <c r="B21" s="235">
        <f>SUM(B22:B24)</f>
        <v>0</v>
      </c>
      <c r="C21" s="239"/>
      <c r="D21" s="240"/>
    </row>
    <row r="22" s="225" customFormat="1" ht="32.1" customHeight="1" spans="1:4">
      <c r="A22" s="237" t="s">
        <v>807</v>
      </c>
      <c r="B22" s="235"/>
      <c r="C22" s="236"/>
      <c r="D22" s="156"/>
    </row>
    <row r="23" s="225" customFormat="1" ht="32.1" customHeight="1" spans="1:4">
      <c r="A23" s="237" t="s">
        <v>808</v>
      </c>
      <c r="B23" s="235"/>
      <c r="C23" s="236"/>
      <c r="D23" s="156"/>
    </row>
    <row r="24" s="225" customFormat="1" ht="32.1" customHeight="1" spans="1:4">
      <c r="A24" s="237" t="s">
        <v>809</v>
      </c>
      <c r="B24" s="235"/>
      <c r="C24" s="236"/>
      <c r="D24" s="156"/>
    </row>
    <row r="25" s="225" customFormat="1" ht="32.1" customHeight="1" spans="1:4">
      <c r="A25" s="234" t="s">
        <v>767</v>
      </c>
      <c r="B25" s="235"/>
      <c r="C25" s="236"/>
      <c r="D25" s="156"/>
    </row>
    <row r="26" s="225" customFormat="1" ht="32.1" customHeight="1" spans="1:4">
      <c r="A26" s="237" t="s">
        <v>810</v>
      </c>
      <c r="B26" s="235"/>
      <c r="C26" s="236"/>
      <c r="D26" s="156"/>
    </row>
    <row r="27" s="225" customFormat="1" ht="32.1" customHeight="1" spans="1:4">
      <c r="A27" s="241" t="s">
        <v>645</v>
      </c>
      <c r="B27" s="235">
        <f>B21</f>
        <v>0</v>
      </c>
      <c r="C27" s="232" t="s">
        <v>646</v>
      </c>
      <c r="D27" s="156"/>
    </row>
    <row r="28" s="226" customFormat="1" ht="32.1" customHeight="1" spans="1:4">
      <c r="A28" s="242" t="s">
        <v>771</v>
      </c>
      <c r="B28" s="243"/>
      <c r="C28" s="244" t="s">
        <v>59</v>
      </c>
      <c r="D28" s="164"/>
    </row>
    <row r="29" s="225" customFormat="1" ht="32.1" customHeight="1" spans="1:4">
      <c r="A29" s="242" t="s">
        <v>772</v>
      </c>
      <c r="B29" s="235"/>
      <c r="C29" s="239"/>
      <c r="D29" s="240"/>
    </row>
    <row r="30" s="225" customFormat="1" ht="32.1" customHeight="1" spans="1:4">
      <c r="A30" s="245" t="s">
        <v>68</v>
      </c>
      <c r="B30" s="235">
        <f>B28</f>
        <v>0</v>
      </c>
      <c r="C30" s="245" t="s">
        <v>69</v>
      </c>
      <c r="D30" s="164">
        <f>D9</f>
        <v>0</v>
      </c>
    </row>
    <row r="31" customHeight="1" spans="3:4">
      <c r="C31" s="246"/>
      <c r="D31" s="247"/>
    </row>
    <row r="32" customHeight="1" spans="2:2">
      <c r="B32" s="248"/>
    </row>
    <row r="33" customHeight="1" spans="2:2">
      <c r="B33" s="248"/>
    </row>
  </sheetData>
  <mergeCells count="1">
    <mergeCell ref="A2:D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05"/>
  <sheetViews>
    <sheetView showZeros="0" workbookViewId="0">
      <pane xSplit="1" ySplit="4" topLeftCell="B5" activePane="bottomRight" state="frozen"/>
      <selection/>
      <selection pane="topRight"/>
      <selection pane="bottomLeft"/>
      <selection pane="bottomRight" activeCell="A1" sqref="A1"/>
    </sheetView>
  </sheetViews>
  <sheetFormatPr defaultColWidth="8.75" defaultRowHeight="21" customHeight="1" outlineLevelCol="1"/>
  <cols>
    <col min="1" max="1" width="39.125" style="212" customWidth="1"/>
    <col min="2" max="2" width="32.75" style="212" customWidth="1"/>
    <col min="3" max="29" width="9" style="212" customWidth="1"/>
    <col min="30" max="16384" width="8.75" style="212"/>
  </cols>
  <sheetData>
    <row r="1" s="208" customFormat="1" ht="19.5" customHeight="1" spans="1:1">
      <c r="A1" s="199" t="s">
        <v>811</v>
      </c>
    </row>
    <row r="2" s="209" customFormat="1" ht="48.75" customHeight="1" spans="1:2">
      <c r="A2" s="213" t="s">
        <v>812</v>
      </c>
      <c r="B2" s="213"/>
    </row>
    <row r="3" s="211" customFormat="1" ht="19.5" customHeight="1" spans="1:2">
      <c r="A3" s="221"/>
      <c r="B3" s="222" t="s">
        <v>2</v>
      </c>
    </row>
    <row r="4" s="220" customFormat="1" ht="19.5" customHeight="1" spans="1:2">
      <c r="A4" s="188" t="s">
        <v>77</v>
      </c>
      <c r="B4" s="180" t="s">
        <v>92</v>
      </c>
    </row>
    <row r="5" s="211" customFormat="1" ht="19.5" customHeight="1" spans="1:2">
      <c r="A5" s="216" t="s">
        <v>763</v>
      </c>
      <c r="B5" s="218"/>
    </row>
    <row r="6" s="211" customFormat="1" ht="19.5" customHeight="1" spans="1:2">
      <c r="A6" s="218" t="s">
        <v>779</v>
      </c>
      <c r="B6" s="218"/>
    </row>
    <row r="7" s="211" customFormat="1" ht="19.5" customHeight="1" spans="1:2">
      <c r="A7" s="218" t="s">
        <v>781</v>
      </c>
      <c r="B7" s="218"/>
    </row>
    <row r="8" s="211" customFormat="1" ht="19.5" customHeight="1" spans="1:2">
      <c r="A8" s="218" t="s">
        <v>783</v>
      </c>
      <c r="B8" s="218"/>
    </row>
    <row r="9" s="211" customFormat="1" ht="19.5" customHeight="1" spans="1:2">
      <c r="A9" s="218" t="s">
        <v>785</v>
      </c>
      <c r="B9" s="218"/>
    </row>
    <row r="10" s="211" customFormat="1" ht="19.5" customHeight="1" spans="1:2">
      <c r="A10" s="218" t="s">
        <v>787</v>
      </c>
      <c r="B10" s="218"/>
    </row>
    <row r="11" s="211" customFormat="1" ht="19.5" customHeight="1" spans="1:2">
      <c r="A11" s="218" t="s">
        <v>789</v>
      </c>
      <c r="B11" s="218"/>
    </row>
    <row r="12" s="211" customFormat="1" ht="19.5" customHeight="1" spans="1:2">
      <c r="A12" s="218" t="s">
        <v>790</v>
      </c>
      <c r="B12" s="218"/>
    </row>
    <row r="13" s="211" customFormat="1" ht="19.5" customHeight="1" spans="1:2">
      <c r="A13" s="218" t="s">
        <v>792</v>
      </c>
      <c r="B13" s="218"/>
    </row>
    <row r="14" s="211" customFormat="1" ht="19.5" customHeight="1" spans="1:2">
      <c r="A14" s="218" t="s">
        <v>794</v>
      </c>
      <c r="B14" s="218"/>
    </row>
    <row r="15" s="211" customFormat="1" ht="19.5" customHeight="1" spans="1:2">
      <c r="A15" s="218" t="s">
        <v>796</v>
      </c>
      <c r="B15" s="218"/>
    </row>
    <row r="16" s="211" customFormat="1" ht="19.5" customHeight="1" spans="1:2">
      <c r="A16" s="218" t="s">
        <v>798</v>
      </c>
      <c r="B16" s="218"/>
    </row>
    <row r="17" s="211" customFormat="1" ht="19.5" customHeight="1" spans="1:2">
      <c r="A17" s="218" t="s">
        <v>800</v>
      </c>
      <c r="B17" s="218"/>
    </row>
    <row r="18" s="211" customFormat="1" ht="19.5" customHeight="1" spans="1:2">
      <c r="A18" s="218" t="s">
        <v>802</v>
      </c>
      <c r="B18" s="218"/>
    </row>
    <row r="19" s="211" customFormat="1" ht="19.5" customHeight="1" spans="1:2">
      <c r="A19" s="218" t="s">
        <v>804</v>
      </c>
      <c r="B19" s="218"/>
    </row>
    <row r="20" s="211" customFormat="1" ht="19.5" customHeight="1" spans="1:2">
      <c r="A20" s="218" t="s">
        <v>806</v>
      </c>
      <c r="B20" s="218"/>
    </row>
    <row r="21" s="211" customFormat="1" ht="19.5" customHeight="1" spans="1:2">
      <c r="A21" s="218" t="s">
        <v>765</v>
      </c>
      <c r="B21" s="218">
        <f>SUM(B22:B24)</f>
        <v>0</v>
      </c>
    </row>
    <row r="22" s="211" customFormat="1" ht="19.5" customHeight="1" spans="1:2">
      <c r="A22" s="218" t="s">
        <v>807</v>
      </c>
      <c r="B22" s="218"/>
    </row>
    <row r="23" s="211" customFormat="1" ht="19.5" customHeight="1" spans="1:2">
      <c r="A23" s="218" t="s">
        <v>808</v>
      </c>
      <c r="B23" s="218"/>
    </row>
    <row r="24" s="211" customFormat="1" ht="19.5" customHeight="1" spans="1:2">
      <c r="A24" s="218" t="s">
        <v>809</v>
      </c>
      <c r="B24" s="218"/>
    </row>
    <row r="25" s="211" customFormat="1" ht="19.5" customHeight="1" spans="1:2">
      <c r="A25" s="218" t="s">
        <v>767</v>
      </c>
      <c r="B25" s="218"/>
    </row>
    <row r="26" s="211" customFormat="1" ht="19.5" customHeight="1" spans="1:2">
      <c r="A26" s="218" t="s">
        <v>810</v>
      </c>
      <c r="B26" s="218"/>
    </row>
    <row r="27" s="211" customFormat="1" ht="19.5" customHeight="1" spans="1:2">
      <c r="A27" s="218" t="s">
        <v>645</v>
      </c>
      <c r="B27" s="218">
        <f>B21</f>
        <v>0</v>
      </c>
    </row>
    <row r="28" s="211" customFormat="1" ht="19.5" customHeight="1" spans="1:2">
      <c r="A28" s="218" t="s">
        <v>771</v>
      </c>
      <c r="B28" s="218"/>
    </row>
    <row r="29" s="211" customFormat="1" ht="19.5" customHeight="1" spans="1:2">
      <c r="A29" s="219" t="s">
        <v>772</v>
      </c>
      <c r="B29" s="219"/>
    </row>
    <row r="30" s="211" customFormat="1" ht="19.5" customHeight="1" spans="1:2">
      <c r="A30" s="219" t="s">
        <v>68</v>
      </c>
      <c r="B30" s="219"/>
    </row>
    <row r="31" s="211" customFormat="1" customHeight="1"/>
    <row r="32" s="211" customFormat="1" customHeight="1"/>
    <row r="33" s="211" customFormat="1" customHeight="1"/>
    <row r="34" s="211" customFormat="1" customHeight="1"/>
    <row r="35" s="211" customFormat="1" customHeight="1"/>
    <row r="36" s="211" customFormat="1" customHeight="1"/>
    <row r="37" s="211" customFormat="1" customHeight="1"/>
    <row r="38" s="211" customFormat="1" customHeight="1"/>
    <row r="39" s="211" customFormat="1" customHeight="1"/>
    <row r="40" s="211" customFormat="1" customHeight="1"/>
    <row r="41" s="211" customFormat="1" customHeight="1"/>
    <row r="42" s="211" customFormat="1" customHeight="1"/>
    <row r="43" s="211" customFormat="1" customHeight="1"/>
    <row r="44" s="211" customFormat="1" customHeight="1"/>
    <row r="45" s="211" customFormat="1" customHeight="1"/>
    <row r="46" s="211" customFormat="1" customHeight="1"/>
    <row r="47" s="211" customFormat="1" customHeight="1"/>
    <row r="48" s="211" customFormat="1" customHeight="1"/>
    <row r="49" s="211" customFormat="1" customHeight="1"/>
    <row r="50" s="211" customFormat="1" customHeight="1"/>
    <row r="51" s="211" customFormat="1" customHeight="1"/>
    <row r="52" s="211" customFormat="1" customHeight="1"/>
    <row r="53" s="211" customFormat="1" customHeight="1"/>
    <row r="54" s="211" customFormat="1" customHeight="1"/>
    <row r="55" s="211" customFormat="1" customHeight="1"/>
    <row r="56" s="211" customFormat="1" customHeight="1"/>
    <row r="57" s="211" customFormat="1" customHeight="1"/>
    <row r="58" s="211" customFormat="1" customHeight="1"/>
    <row r="59" s="211" customFormat="1" customHeight="1"/>
    <row r="60" s="211" customFormat="1" customHeight="1"/>
    <row r="61" s="211" customFormat="1" customHeight="1"/>
    <row r="62" s="211" customFormat="1" customHeight="1"/>
    <row r="63" s="211" customFormat="1" customHeight="1"/>
    <row r="64" s="211" customFormat="1" customHeight="1"/>
    <row r="65" s="211" customFormat="1" customHeight="1"/>
    <row r="66" s="211" customFormat="1" customHeight="1"/>
    <row r="67" s="211" customFormat="1" customHeight="1"/>
    <row r="68" s="211" customFormat="1" customHeight="1"/>
    <row r="69" s="211" customFormat="1" customHeight="1"/>
    <row r="70" s="211" customFormat="1" customHeight="1"/>
    <row r="71" s="211" customFormat="1" customHeight="1"/>
    <row r="72" s="211" customFormat="1" customHeight="1"/>
    <row r="73" s="211" customFormat="1" customHeight="1"/>
    <row r="74" s="211" customFormat="1" customHeight="1"/>
    <row r="75" s="211" customFormat="1" customHeight="1"/>
    <row r="76" s="211" customFormat="1" customHeight="1"/>
    <row r="77" s="211" customFormat="1" customHeight="1"/>
    <row r="78" s="211" customFormat="1" customHeight="1"/>
    <row r="79" s="211" customFormat="1" customHeight="1"/>
    <row r="80" s="211" customFormat="1" customHeight="1"/>
    <row r="81" s="211" customFormat="1" customHeight="1"/>
    <row r="82" s="211" customFormat="1" customHeight="1"/>
    <row r="83" s="211" customFormat="1" customHeight="1"/>
    <row r="84" s="211" customFormat="1" customHeight="1"/>
    <row r="85" s="211" customFormat="1" customHeight="1"/>
    <row r="86" s="211" customFormat="1" customHeight="1"/>
    <row r="87" s="211" customFormat="1" customHeight="1"/>
    <row r="88" s="211" customFormat="1" customHeight="1"/>
    <row r="89" s="211" customFormat="1" customHeight="1"/>
    <row r="90" s="211" customFormat="1" customHeight="1"/>
    <row r="91" s="211" customFormat="1" customHeight="1"/>
    <row r="92" s="211" customFormat="1" customHeight="1"/>
    <row r="93" s="211" customFormat="1" customHeight="1"/>
    <row r="94" s="211" customFormat="1" customHeight="1"/>
    <row r="95" s="211" customFormat="1" customHeight="1"/>
    <row r="96" s="211" customFormat="1" customHeight="1"/>
    <row r="97" s="211" customFormat="1" customHeight="1"/>
    <row r="98" s="211" customFormat="1" customHeight="1"/>
    <row r="99" s="211" customFormat="1" customHeight="1"/>
    <row r="100" s="211" customFormat="1" customHeight="1"/>
    <row r="101" s="211" customFormat="1" customHeight="1"/>
    <row r="102" s="211" customFormat="1" customHeight="1"/>
    <row r="103" s="211" customFormat="1" customHeight="1"/>
    <row r="104" s="211" customFormat="1" customHeight="1"/>
    <row r="105" s="211" customFormat="1" customHeight="1"/>
    <row r="106" s="211" customFormat="1" customHeight="1"/>
    <row r="107" s="211" customFormat="1" customHeight="1"/>
    <row r="108" s="211" customFormat="1" customHeight="1"/>
    <row r="109" s="211" customFormat="1" customHeight="1"/>
    <row r="110" s="211" customFormat="1" customHeight="1"/>
    <row r="111" s="211" customFormat="1" customHeight="1"/>
    <row r="112" s="211" customFormat="1" customHeight="1"/>
    <row r="113" s="211" customFormat="1" customHeight="1"/>
    <row r="114" s="211" customFormat="1" customHeight="1"/>
    <row r="115" s="211" customFormat="1" customHeight="1"/>
    <row r="116" s="211" customFormat="1" customHeight="1"/>
    <row r="117" s="211" customFormat="1" customHeight="1"/>
    <row r="118" s="211" customFormat="1" customHeight="1"/>
    <row r="119" s="211" customFormat="1" customHeight="1"/>
    <row r="120" s="211" customFormat="1" customHeight="1"/>
    <row r="121" s="211" customFormat="1" customHeight="1"/>
    <row r="122" s="211" customFormat="1" customHeight="1"/>
    <row r="123" s="211" customFormat="1" customHeight="1"/>
    <row r="124" s="211" customFormat="1" customHeight="1"/>
    <row r="125" s="211" customFormat="1" customHeight="1"/>
    <row r="126" s="211" customFormat="1" customHeight="1"/>
    <row r="127" s="211" customFormat="1" customHeight="1"/>
    <row r="128" s="211" customFormat="1" customHeight="1"/>
    <row r="129" s="211" customFormat="1" customHeight="1"/>
    <row r="130" s="211" customFormat="1" customHeight="1"/>
    <row r="131" s="211" customFormat="1" customHeight="1"/>
    <row r="132" s="211" customFormat="1" customHeight="1"/>
    <row r="133" s="211" customFormat="1" customHeight="1"/>
    <row r="134" s="211" customFormat="1" customHeight="1"/>
    <row r="135" s="211" customFormat="1" customHeight="1"/>
    <row r="136" s="211" customFormat="1" customHeight="1"/>
    <row r="137" s="211" customFormat="1" customHeight="1"/>
    <row r="138" s="211" customFormat="1" customHeight="1"/>
    <row r="139" s="211" customFormat="1" customHeight="1"/>
    <row r="140" s="211" customFormat="1" customHeight="1"/>
    <row r="141" s="211" customFormat="1" customHeight="1"/>
    <row r="142" s="211" customFormat="1" customHeight="1"/>
    <row r="143" s="211" customFormat="1" customHeight="1"/>
    <row r="144" s="211" customFormat="1" customHeight="1"/>
    <row r="145" s="211" customFormat="1" customHeight="1"/>
    <row r="146" s="211" customFormat="1" customHeight="1"/>
    <row r="147" s="211" customFormat="1" customHeight="1"/>
    <row r="148" s="211" customFormat="1" customHeight="1"/>
    <row r="149" s="211" customFormat="1" customHeight="1"/>
    <row r="150" s="211" customFormat="1" customHeight="1"/>
    <row r="151" s="211" customFormat="1" customHeight="1"/>
    <row r="152" s="211" customFormat="1" customHeight="1"/>
    <row r="153" s="211" customFormat="1" customHeight="1"/>
    <row r="154" s="211" customFormat="1" customHeight="1"/>
    <row r="155" s="211" customFormat="1" customHeight="1"/>
    <row r="156" s="211" customFormat="1" customHeight="1"/>
    <row r="157" s="211" customFormat="1" customHeight="1"/>
    <row r="158" s="211" customFormat="1" customHeight="1"/>
    <row r="159" s="211" customFormat="1" customHeight="1"/>
    <row r="160" s="211" customFormat="1" customHeight="1"/>
    <row r="161" s="211" customFormat="1" customHeight="1"/>
    <row r="162" s="211" customFormat="1" customHeight="1"/>
    <row r="163" s="211" customFormat="1" customHeight="1"/>
    <row r="164" s="211" customFormat="1" customHeight="1"/>
    <row r="165" s="211" customFormat="1" customHeight="1"/>
    <row r="166" s="211" customFormat="1" customHeight="1"/>
    <row r="167" s="211" customFormat="1" customHeight="1"/>
    <row r="168" s="211" customFormat="1" customHeight="1"/>
    <row r="169" s="211" customFormat="1" customHeight="1"/>
    <row r="170" s="211" customFormat="1" customHeight="1"/>
    <row r="171" s="211" customFormat="1" customHeight="1"/>
    <row r="172" s="211" customFormat="1" customHeight="1"/>
    <row r="173" s="211" customFormat="1" customHeight="1"/>
    <row r="174" s="211" customFormat="1" customHeight="1"/>
    <row r="175" s="211" customFormat="1" customHeight="1"/>
    <row r="176" s="211" customFormat="1" customHeight="1"/>
    <row r="177" s="211" customFormat="1" customHeight="1"/>
    <row r="178" s="211" customFormat="1" customHeight="1"/>
    <row r="179" s="211" customFormat="1" customHeight="1"/>
    <row r="180" s="211" customFormat="1" customHeight="1"/>
    <row r="181" s="211" customFormat="1" customHeight="1"/>
    <row r="182" s="211" customFormat="1" customHeight="1"/>
    <row r="183" s="211" customFormat="1" customHeight="1"/>
    <row r="184" s="211" customFormat="1" customHeight="1"/>
    <row r="185" s="211" customFormat="1" customHeight="1"/>
    <row r="186" s="211" customFormat="1" customHeight="1"/>
    <row r="187" s="211" customFormat="1" customHeight="1"/>
    <row r="188" s="211" customFormat="1" customHeight="1"/>
    <row r="189" s="211" customFormat="1" customHeight="1"/>
    <row r="190" s="211" customFormat="1" customHeight="1"/>
    <row r="191" s="211" customFormat="1" customHeight="1"/>
    <row r="192" s="211" customFormat="1" customHeight="1"/>
    <row r="193" s="211" customFormat="1" customHeight="1"/>
    <row r="194" s="211" customFormat="1" customHeight="1"/>
    <row r="195" s="211" customFormat="1" customHeight="1"/>
    <row r="196" s="211" customFormat="1" customHeight="1"/>
    <row r="197" s="211" customFormat="1" customHeight="1"/>
    <row r="198" s="211" customFormat="1" customHeight="1"/>
    <row r="199" s="211" customFormat="1" customHeight="1"/>
    <row r="200" s="211" customFormat="1" customHeight="1"/>
    <row r="201" s="211" customFormat="1" customHeight="1"/>
    <row r="202" s="211" customFormat="1" customHeight="1"/>
    <row r="203" s="211" customFormat="1" customHeight="1"/>
    <row r="204" s="211" customFormat="1" customHeight="1"/>
    <row r="205" s="211" customFormat="1" customHeight="1"/>
    <row r="206" s="211" customFormat="1" customHeight="1"/>
    <row r="207" s="211" customFormat="1" customHeight="1"/>
    <row r="208" s="211" customFormat="1" customHeight="1"/>
    <row r="209" s="211" customFormat="1" customHeight="1"/>
    <row r="210" s="211" customFormat="1" customHeight="1"/>
    <row r="211" s="211" customFormat="1" customHeight="1"/>
    <row r="212" s="211" customFormat="1" customHeight="1"/>
    <row r="213" s="211" customFormat="1" customHeight="1"/>
    <row r="214" s="211" customFormat="1" customHeight="1"/>
    <row r="215" s="211" customFormat="1" customHeight="1"/>
    <row r="216" s="211" customFormat="1" customHeight="1"/>
    <row r="217" s="211" customFormat="1" customHeight="1"/>
    <row r="218" s="211" customFormat="1" customHeight="1"/>
    <row r="219" s="211" customFormat="1" customHeight="1"/>
    <row r="220" s="211" customFormat="1" customHeight="1"/>
    <row r="221" s="211" customFormat="1" customHeight="1"/>
    <row r="222" s="211" customFormat="1" customHeight="1"/>
    <row r="223" s="211" customFormat="1" customHeight="1"/>
    <row r="224" s="211" customFormat="1" customHeight="1"/>
    <row r="225" s="211" customFormat="1" customHeight="1"/>
    <row r="226" s="211" customFormat="1" customHeight="1"/>
    <row r="227" s="211" customFormat="1" customHeight="1"/>
    <row r="228" s="211" customFormat="1" customHeight="1"/>
    <row r="229" s="211" customFormat="1" customHeight="1"/>
    <row r="230" s="211" customFormat="1" customHeight="1"/>
    <row r="231" s="211" customFormat="1" customHeight="1"/>
    <row r="232" s="211" customFormat="1" customHeight="1"/>
    <row r="233" s="211" customFormat="1" customHeight="1"/>
    <row r="234" s="211" customFormat="1" customHeight="1"/>
    <row r="235" s="211" customFormat="1" customHeight="1"/>
    <row r="236" s="211" customFormat="1" customHeight="1"/>
    <row r="237" s="211" customFormat="1" customHeight="1"/>
    <row r="238" s="211" customFormat="1" customHeight="1"/>
    <row r="239" s="211" customFormat="1" customHeight="1"/>
    <row r="240" s="211" customFormat="1" customHeight="1"/>
    <row r="241" s="211" customFormat="1" customHeight="1"/>
    <row r="242" s="211" customFormat="1" customHeight="1"/>
    <row r="243" s="211" customFormat="1" customHeight="1"/>
    <row r="244" s="211" customFormat="1" customHeight="1"/>
    <row r="245" s="211" customFormat="1" customHeight="1"/>
    <row r="246" s="211" customFormat="1" customHeight="1"/>
    <row r="247" s="211" customFormat="1" customHeight="1"/>
    <row r="248" s="211" customFormat="1" customHeight="1"/>
    <row r="249" s="211" customFormat="1" customHeight="1"/>
    <row r="250" s="211" customFormat="1" customHeight="1"/>
    <row r="251" s="211" customFormat="1" customHeight="1"/>
    <row r="252" s="211" customFormat="1" customHeight="1"/>
    <row r="253" s="211" customFormat="1" customHeight="1"/>
    <row r="254" s="211" customFormat="1" customHeight="1"/>
    <row r="255" s="211" customFormat="1" customHeight="1"/>
    <row r="256" s="211" customFormat="1" customHeight="1"/>
    <row r="257" s="211" customFormat="1" customHeight="1"/>
    <row r="258" s="211" customFormat="1" customHeight="1"/>
    <row r="259" s="211" customFormat="1" customHeight="1"/>
    <row r="260" s="211" customFormat="1" customHeight="1"/>
    <row r="261" s="211" customFormat="1" customHeight="1"/>
    <row r="262" s="211" customFormat="1" customHeight="1"/>
    <row r="263" s="211" customFormat="1" customHeight="1"/>
    <row r="264" s="211" customFormat="1" customHeight="1"/>
    <row r="265" s="211" customFormat="1" customHeight="1"/>
    <row r="266" s="211" customFormat="1" customHeight="1"/>
    <row r="267" s="211" customFormat="1" customHeight="1"/>
    <row r="268" s="211" customFormat="1" customHeight="1"/>
    <row r="269" s="211" customFormat="1" customHeight="1"/>
    <row r="270" s="211" customFormat="1" customHeight="1"/>
    <row r="271" s="211" customFormat="1" customHeight="1"/>
    <row r="272" s="211" customFormat="1" customHeight="1"/>
    <row r="273" s="211" customFormat="1" customHeight="1"/>
    <row r="274" s="211" customFormat="1" customHeight="1"/>
    <row r="275" s="211" customFormat="1" customHeight="1"/>
    <row r="276" s="211" customFormat="1" customHeight="1"/>
    <row r="277" s="211" customFormat="1" customHeight="1"/>
    <row r="278" s="211" customFormat="1" customHeight="1"/>
    <row r="279" s="211" customFormat="1" customHeight="1"/>
    <row r="280" s="211" customFormat="1" customHeight="1"/>
    <row r="281" s="211" customFormat="1" customHeight="1"/>
    <row r="282" s="211" customFormat="1" customHeight="1"/>
    <row r="283" s="211" customFormat="1" customHeight="1"/>
    <row r="284" s="211" customFormat="1" customHeight="1"/>
    <row r="285" s="211" customFormat="1" customHeight="1"/>
    <row r="286" s="211" customFormat="1" customHeight="1"/>
    <row r="287" s="211" customFormat="1" customHeight="1"/>
    <row r="288" s="211" customFormat="1" customHeight="1"/>
    <row r="289" s="211" customFormat="1" customHeight="1"/>
    <row r="290" s="211" customFormat="1" customHeight="1"/>
    <row r="291" s="211" customFormat="1" customHeight="1"/>
    <row r="292" s="211" customFormat="1" customHeight="1"/>
    <row r="293" s="211" customFormat="1" customHeight="1"/>
    <row r="294" s="211" customFormat="1" customHeight="1"/>
    <row r="295" s="211" customFormat="1" customHeight="1"/>
    <row r="296" s="211" customFormat="1" customHeight="1"/>
    <row r="297" s="211" customFormat="1" customHeight="1"/>
    <row r="298" s="211" customFormat="1" customHeight="1"/>
    <row r="299" s="211" customFormat="1" customHeight="1"/>
    <row r="300" s="211" customFormat="1" customHeight="1"/>
    <row r="301" s="211" customFormat="1" customHeight="1"/>
    <row r="302" s="211" customFormat="1" customHeight="1"/>
    <row r="303" s="211" customFormat="1" customHeight="1"/>
    <row r="304" s="211" customFormat="1" customHeight="1"/>
    <row r="305" s="211" customFormat="1" customHeight="1"/>
    <row r="306" s="211" customFormat="1" customHeight="1"/>
    <row r="307" s="211" customFormat="1" customHeight="1"/>
    <row r="308" s="211" customFormat="1" customHeight="1"/>
    <row r="309" s="211" customFormat="1" customHeight="1"/>
    <row r="310" s="211" customFormat="1" customHeight="1"/>
    <row r="311" s="211" customFormat="1" customHeight="1"/>
    <row r="312" s="211" customFormat="1" customHeight="1"/>
    <row r="313" s="211" customFormat="1" customHeight="1"/>
    <row r="314" s="211" customFormat="1" customHeight="1"/>
    <row r="315" s="211" customFormat="1" customHeight="1"/>
    <row r="316" s="211" customFormat="1" customHeight="1"/>
    <row r="317" s="211" customFormat="1" customHeight="1"/>
    <row r="318" s="211" customFormat="1" customHeight="1"/>
    <row r="319" s="211" customFormat="1" customHeight="1"/>
    <row r="320" s="211" customFormat="1" customHeight="1"/>
    <row r="321" s="211" customFormat="1" customHeight="1"/>
    <row r="322" s="211" customFormat="1" customHeight="1"/>
    <row r="323" s="211" customFormat="1" customHeight="1"/>
    <row r="324" s="211" customFormat="1" customHeight="1"/>
    <row r="325" s="211" customFormat="1" customHeight="1"/>
    <row r="326" s="211" customFormat="1" customHeight="1"/>
    <row r="327" s="211" customFormat="1" customHeight="1"/>
    <row r="328" s="211" customFormat="1" customHeight="1"/>
    <row r="329" s="211" customFormat="1" customHeight="1"/>
    <row r="330" s="211" customFormat="1" customHeight="1"/>
    <row r="331" s="211" customFormat="1" customHeight="1"/>
    <row r="332" s="211" customFormat="1" customHeight="1"/>
    <row r="333" s="211" customFormat="1" customHeight="1"/>
    <row r="334" s="211" customFormat="1" customHeight="1"/>
    <row r="335" s="211" customFormat="1" customHeight="1"/>
    <row r="336" s="211" customFormat="1" customHeight="1"/>
    <row r="337" s="211" customFormat="1" customHeight="1"/>
    <row r="338" s="211" customFormat="1" customHeight="1"/>
    <row r="339" s="211" customFormat="1" customHeight="1"/>
    <row r="340" s="211" customFormat="1" customHeight="1"/>
    <row r="341" s="211" customFormat="1" customHeight="1"/>
    <row r="342" s="211" customFormat="1" customHeight="1"/>
    <row r="343" s="211" customFormat="1" customHeight="1"/>
    <row r="344" s="211" customFormat="1" customHeight="1"/>
    <row r="345" s="211" customFormat="1" customHeight="1"/>
    <row r="346" s="211" customFormat="1" customHeight="1"/>
    <row r="347" s="211" customFormat="1" customHeight="1"/>
    <row r="348" s="211" customFormat="1" customHeight="1"/>
    <row r="349" s="211" customFormat="1" customHeight="1"/>
    <row r="350" s="211" customFormat="1" customHeight="1"/>
    <row r="351" s="211" customFormat="1" customHeight="1"/>
    <row r="352" s="211" customFormat="1" customHeight="1"/>
    <row r="353" s="211" customFormat="1" customHeight="1"/>
    <row r="354" s="211" customFormat="1" customHeight="1"/>
    <row r="355" s="211" customFormat="1" customHeight="1"/>
    <row r="356" s="211" customFormat="1" customHeight="1"/>
    <row r="357" s="211" customFormat="1" customHeight="1"/>
    <row r="358" s="211" customFormat="1" customHeight="1"/>
    <row r="359" s="211" customFormat="1" customHeight="1"/>
    <row r="360" s="211" customFormat="1" customHeight="1"/>
    <row r="361" s="211" customFormat="1" customHeight="1"/>
    <row r="362" s="211" customFormat="1" customHeight="1"/>
    <row r="363" s="211" customFormat="1" customHeight="1"/>
    <row r="364" s="211" customFormat="1" customHeight="1"/>
    <row r="365" s="211" customFormat="1" customHeight="1"/>
    <row r="366" s="211" customFormat="1" customHeight="1"/>
    <row r="367" s="211" customFormat="1" customHeight="1"/>
    <row r="368" s="211" customFormat="1" customHeight="1"/>
    <row r="369" s="211" customFormat="1" customHeight="1"/>
    <row r="370" s="211" customFormat="1" customHeight="1"/>
    <row r="371" s="211" customFormat="1" customHeight="1"/>
    <row r="372" s="211" customFormat="1" customHeight="1"/>
    <row r="373" s="211" customFormat="1" customHeight="1"/>
    <row r="374" s="211" customFormat="1" customHeight="1"/>
    <row r="375" s="211" customFormat="1" customHeight="1"/>
    <row r="376" s="211" customFormat="1" customHeight="1"/>
    <row r="377" s="211" customFormat="1" customHeight="1"/>
    <row r="378" s="211" customFormat="1" customHeight="1"/>
    <row r="379" s="211" customFormat="1" customHeight="1"/>
    <row r="380" s="211" customFormat="1" customHeight="1"/>
    <row r="381" s="211" customFormat="1" customHeight="1"/>
    <row r="382" s="211" customFormat="1" customHeight="1"/>
    <row r="383" s="211" customFormat="1" customHeight="1"/>
    <row r="384" s="211" customFormat="1" customHeight="1"/>
    <row r="385" s="211" customFormat="1" customHeight="1"/>
    <row r="386" s="211" customFormat="1" customHeight="1"/>
    <row r="387" s="211" customFormat="1" customHeight="1"/>
    <row r="388" s="211" customFormat="1" customHeight="1"/>
    <row r="389" s="211" customFormat="1" customHeight="1"/>
    <row r="390" s="211" customFormat="1" customHeight="1"/>
    <row r="391" s="211" customFormat="1" customHeight="1"/>
    <row r="392" s="211" customFormat="1" customHeight="1"/>
    <row r="393" s="211" customFormat="1" customHeight="1"/>
    <row r="394" s="211" customFormat="1" customHeight="1"/>
    <row r="395" s="211" customFormat="1" customHeight="1"/>
    <row r="396" s="211" customFormat="1" customHeight="1"/>
    <row r="397" s="211" customFormat="1" customHeight="1"/>
    <row r="398" s="211" customFormat="1" customHeight="1"/>
    <row r="399" s="211" customFormat="1" customHeight="1"/>
    <row r="400" s="211" customFormat="1" customHeight="1"/>
    <row r="401" s="211" customFormat="1" customHeight="1"/>
    <row r="402" s="211" customFormat="1" customHeight="1"/>
    <row r="403" s="211" customFormat="1" customHeight="1"/>
    <row r="404" s="211" customFormat="1" customHeight="1"/>
    <row r="405" s="211" customFormat="1" customHeight="1"/>
    <row r="406" s="211" customFormat="1" customHeight="1"/>
    <row r="407" s="211" customFormat="1" customHeight="1"/>
    <row r="408" s="211" customFormat="1" customHeight="1"/>
    <row r="409" s="211" customFormat="1" customHeight="1"/>
    <row r="410" s="211" customFormat="1" customHeight="1"/>
    <row r="411" s="211" customFormat="1" customHeight="1"/>
    <row r="412" s="211" customFormat="1" customHeight="1"/>
    <row r="413" s="211" customFormat="1" customHeight="1"/>
    <row r="414" s="211" customFormat="1" customHeight="1"/>
    <row r="415" s="211" customFormat="1" customHeight="1"/>
    <row r="416" s="211" customFormat="1" customHeight="1"/>
    <row r="417" s="211" customFormat="1" customHeight="1"/>
    <row r="418" s="211" customFormat="1" customHeight="1"/>
    <row r="419" s="211" customFormat="1" customHeight="1"/>
    <row r="420" s="211" customFormat="1" customHeight="1"/>
    <row r="421" s="211" customFormat="1" customHeight="1"/>
    <row r="422" s="211" customFormat="1" customHeight="1"/>
    <row r="423" s="211" customFormat="1" customHeight="1"/>
    <row r="424" s="211" customFormat="1" customHeight="1"/>
    <row r="425" s="211" customFormat="1" customHeight="1"/>
    <row r="426" s="211" customFormat="1" customHeight="1"/>
    <row r="427" s="211" customFormat="1" customHeight="1"/>
    <row r="428" s="211" customFormat="1" customHeight="1"/>
    <row r="429" s="211" customFormat="1" customHeight="1"/>
    <row r="430" s="211" customFormat="1" customHeight="1"/>
    <row r="431" s="211" customFormat="1" customHeight="1"/>
    <row r="432" s="211" customFormat="1" customHeight="1"/>
    <row r="433" s="211" customFormat="1" customHeight="1"/>
    <row r="434" s="211" customFormat="1" customHeight="1"/>
    <row r="435" s="211" customFormat="1" customHeight="1"/>
    <row r="436" s="211" customFormat="1" customHeight="1"/>
    <row r="437" s="211" customFormat="1" customHeight="1"/>
    <row r="438" s="211" customFormat="1" customHeight="1"/>
    <row r="439" s="211" customFormat="1" customHeight="1"/>
    <row r="440" s="211" customFormat="1" customHeight="1"/>
    <row r="441" s="211" customFormat="1" customHeight="1"/>
    <row r="442" s="211" customFormat="1" customHeight="1"/>
    <row r="443" s="211" customFormat="1" customHeight="1"/>
    <row r="444" s="211" customFormat="1" customHeight="1"/>
    <row r="445" s="211" customFormat="1" customHeight="1"/>
    <row r="446" s="211" customFormat="1" customHeight="1"/>
    <row r="447" s="211" customFormat="1" customHeight="1"/>
    <row r="448" s="211" customFormat="1" customHeight="1"/>
    <row r="449" s="211" customFormat="1" customHeight="1"/>
    <row r="450" s="211" customFormat="1" customHeight="1"/>
    <row r="451" s="211" customFormat="1" customHeight="1"/>
    <row r="452" s="211" customFormat="1" customHeight="1"/>
    <row r="453" s="211" customFormat="1" customHeight="1"/>
    <row r="454" s="211" customFormat="1" customHeight="1"/>
    <row r="455" s="211" customFormat="1" customHeight="1"/>
    <row r="456" s="211" customFormat="1" customHeight="1"/>
    <row r="457" s="211" customFormat="1" customHeight="1"/>
    <row r="458" s="211" customFormat="1" customHeight="1"/>
    <row r="459" s="211" customFormat="1" customHeight="1"/>
    <row r="460" s="211" customFormat="1" customHeight="1"/>
    <row r="461" s="211" customFormat="1" customHeight="1"/>
    <row r="462" s="211" customFormat="1" customHeight="1"/>
    <row r="463" s="211" customFormat="1" customHeight="1"/>
    <row r="464" s="211" customFormat="1" customHeight="1"/>
    <row r="465" s="211" customFormat="1" customHeight="1"/>
    <row r="466" s="211" customFormat="1" customHeight="1"/>
    <row r="467" s="211" customFormat="1" customHeight="1"/>
    <row r="468" s="211" customFormat="1" customHeight="1"/>
    <row r="469" s="211" customFormat="1" customHeight="1"/>
    <row r="470" s="211" customFormat="1" customHeight="1"/>
    <row r="471" s="211" customFormat="1" customHeight="1"/>
    <row r="472" s="211" customFormat="1" customHeight="1"/>
    <row r="473" s="211" customFormat="1" customHeight="1"/>
    <row r="474" s="211" customFormat="1" customHeight="1"/>
    <row r="475" s="211" customFormat="1" customHeight="1"/>
    <row r="476" s="211" customFormat="1" customHeight="1"/>
    <row r="477" s="211" customFormat="1" customHeight="1"/>
    <row r="478" s="211" customFormat="1" customHeight="1"/>
    <row r="479" s="211" customFormat="1" customHeight="1"/>
    <row r="480" s="211" customFormat="1" customHeight="1"/>
    <row r="481" s="211" customFormat="1" customHeight="1"/>
    <row r="482" s="211" customFormat="1" customHeight="1"/>
    <row r="483" s="211" customFormat="1" customHeight="1"/>
    <row r="484" s="211" customFormat="1" customHeight="1"/>
    <row r="485" s="211" customFormat="1" customHeight="1"/>
    <row r="486" s="211" customFormat="1" customHeight="1"/>
    <row r="487" s="211" customFormat="1" customHeight="1"/>
    <row r="488" s="211" customFormat="1" customHeight="1"/>
    <row r="489" s="211" customFormat="1" customHeight="1"/>
    <row r="490" s="211" customFormat="1" customHeight="1"/>
    <row r="491" s="211" customFormat="1" customHeight="1"/>
    <row r="492" s="211" customFormat="1" customHeight="1"/>
    <row r="493" s="211" customFormat="1" customHeight="1"/>
    <row r="494" s="211" customFormat="1" customHeight="1"/>
    <row r="495" s="211" customFormat="1" customHeight="1"/>
    <row r="496" s="211" customFormat="1" customHeight="1"/>
    <row r="497" s="211" customFormat="1" customHeight="1"/>
    <row r="498" s="211" customFormat="1" customHeight="1"/>
    <row r="499" s="211" customFormat="1" customHeight="1"/>
    <row r="500" s="211" customFormat="1" customHeight="1"/>
    <row r="501" s="211" customFormat="1" customHeight="1"/>
    <row r="502" s="211" customFormat="1" customHeight="1"/>
    <row r="503" s="211" customFormat="1" customHeight="1"/>
    <row r="504" s="211" customFormat="1" customHeight="1"/>
    <row r="505" s="211" customFormat="1" customHeight="1"/>
    <row r="506" s="211" customFormat="1" customHeight="1"/>
    <row r="507" s="211" customFormat="1" customHeight="1"/>
    <row r="508" s="211" customFormat="1" customHeight="1"/>
    <row r="509" s="211" customFormat="1" customHeight="1"/>
    <row r="510" s="211" customFormat="1" customHeight="1"/>
    <row r="511" s="211" customFormat="1" customHeight="1"/>
    <row r="512" s="211" customFormat="1" customHeight="1"/>
    <row r="513" s="211" customFormat="1" customHeight="1"/>
    <row r="514" s="211" customFormat="1" customHeight="1"/>
    <row r="515" s="211" customFormat="1" customHeight="1"/>
    <row r="516" s="211" customFormat="1" customHeight="1"/>
    <row r="517" s="211" customFormat="1" customHeight="1"/>
    <row r="518" s="211" customFormat="1" customHeight="1"/>
    <row r="519" s="211" customFormat="1" customHeight="1"/>
    <row r="520" s="211" customFormat="1" customHeight="1"/>
    <row r="521" s="211" customFormat="1" customHeight="1"/>
    <row r="522" s="211" customFormat="1" customHeight="1"/>
    <row r="523" s="211" customFormat="1" customHeight="1"/>
    <row r="524" s="211" customFormat="1" customHeight="1"/>
    <row r="525" s="211" customFormat="1" customHeight="1"/>
    <row r="526" s="211" customFormat="1" customHeight="1"/>
    <row r="527" s="211" customFormat="1" customHeight="1"/>
    <row r="528" s="211" customFormat="1" customHeight="1"/>
    <row r="529" s="211" customFormat="1" customHeight="1"/>
    <row r="530" s="211" customFormat="1" customHeight="1"/>
    <row r="531" s="211" customFormat="1" customHeight="1"/>
    <row r="532" s="211" customFormat="1" customHeight="1"/>
    <row r="533" s="211" customFormat="1" customHeight="1"/>
    <row r="534" s="211" customFormat="1" customHeight="1"/>
    <row r="535" s="211" customFormat="1" customHeight="1"/>
    <row r="536" s="211" customFormat="1" customHeight="1"/>
    <row r="537" s="211" customFormat="1" customHeight="1"/>
    <row r="538" s="211" customFormat="1" customHeight="1"/>
    <row r="539" s="211" customFormat="1" customHeight="1"/>
    <row r="540" s="211" customFormat="1" customHeight="1"/>
    <row r="541" s="211" customFormat="1" customHeight="1"/>
    <row r="542" s="211" customFormat="1" customHeight="1"/>
    <row r="543" s="211" customFormat="1" customHeight="1"/>
    <row r="544" s="211" customFormat="1" customHeight="1"/>
    <row r="545" s="211" customFormat="1" customHeight="1"/>
    <row r="546" s="211" customFormat="1" customHeight="1"/>
    <row r="547" s="211" customFormat="1" customHeight="1"/>
    <row r="548" s="211" customFormat="1" customHeight="1"/>
    <row r="549" s="211" customFormat="1" customHeight="1"/>
    <row r="550" s="211" customFormat="1" customHeight="1"/>
    <row r="551" s="211" customFormat="1" customHeight="1"/>
    <row r="552" s="211" customFormat="1" customHeight="1"/>
    <row r="553" s="211" customFormat="1" customHeight="1"/>
    <row r="554" s="211" customFormat="1" customHeight="1"/>
    <row r="555" s="211" customFormat="1" customHeight="1"/>
    <row r="556" s="211" customFormat="1" customHeight="1"/>
    <row r="557" s="211" customFormat="1" customHeight="1"/>
    <row r="558" s="211" customFormat="1" customHeight="1"/>
    <row r="559" s="211" customFormat="1" customHeight="1"/>
    <row r="560" s="211" customFormat="1" customHeight="1"/>
    <row r="561" s="211" customFormat="1" customHeight="1"/>
    <row r="562" s="211" customFormat="1" customHeight="1"/>
    <row r="563" s="211" customFormat="1" customHeight="1"/>
    <row r="564" s="211" customFormat="1" customHeight="1"/>
    <row r="565" s="211" customFormat="1" customHeight="1"/>
    <row r="566" s="211" customFormat="1" customHeight="1"/>
    <row r="567" s="211" customFormat="1" customHeight="1"/>
    <row r="568" s="211" customFormat="1" customHeight="1"/>
    <row r="569" s="211" customFormat="1" customHeight="1"/>
    <row r="570" s="211" customFormat="1" customHeight="1"/>
    <row r="571" s="211" customFormat="1" customHeight="1"/>
    <row r="572" s="211" customFormat="1" customHeight="1"/>
    <row r="573" s="211" customFormat="1" customHeight="1"/>
    <row r="574" s="211" customFormat="1" customHeight="1"/>
    <row r="575" s="211" customFormat="1" customHeight="1"/>
    <row r="576" s="211" customFormat="1" customHeight="1"/>
    <row r="577" s="211" customFormat="1" customHeight="1"/>
    <row r="578" s="211" customFormat="1" customHeight="1"/>
    <row r="579" s="211" customFormat="1" customHeight="1"/>
    <row r="580" s="211" customFormat="1" customHeight="1"/>
    <row r="581" s="211" customFormat="1" customHeight="1"/>
    <row r="582" s="211" customFormat="1" customHeight="1"/>
    <row r="583" s="211" customFormat="1" customHeight="1"/>
    <row r="584" s="211" customFormat="1" customHeight="1"/>
    <row r="585" s="211" customFormat="1" customHeight="1"/>
    <row r="586" s="211" customFormat="1" customHeight="1"/>
    <row r="587" s="211" customFormat="1" customHeight="1"/>
    <row r="588" s="211" customFormat="1" customHeight="1"/>
    <row r="589" s="211" customFormat="1" customHeight="1"/>
    <row r="590" s="211" customFormat="1" customHeight="1"/>
    <row r="591" s="211" customFormat="1" customHeight="1"/>
    <row r="592" s="211" customFormat="1" customHeight="1"/>
    <row r="593" s="211" customFormat="1" customHeight="1"/>
    <row r="594" s="211" customFormat="1" customHeight="1"/>
    <row r="595" s="211" customFormat="1" customHeight="1"/>
    <row r="596" s="211" customFormat="1" customHeight="1"/>
    <row r="597" s="211" customFormat="1" customHeight="1"/>
    <row r="598" s="211" customFormat="1" customHeight="1"/>
    <row r="599" s="211" customFormat="1" customHeight="1"/>
    <row r="600" s="211" customFormat="1" customHeight="1"/>
    <row r="601" s="211" customFormat="1" customHeight="1"/>
    <row r="602" s="211" customFormat="1" customHeight="1"/>
    <row r="603" s="211" customFormat="1" customHeight="1"/>
    <row r="604" s="211" customFormat="1" customHeight="1"/>
    <row r="605" s="211" customFormat="1" customHeight="1"/>
    <row r="606" s="211" customFormat="1" customHeight="1"/>
    <row r="607" s="211" customFormat="1" customHeight="1"/>
    <row r="608" s="211" customFormat="1" customHeight="1"/>
    <row r="609" s="211" customFormat="1" customHeight="1"/>
    <row r="610" s="211" customFormat="1" customHeight="1"/>
    <row r="611" s="211" customFormat="1" customHeight="1"/>
    <row r="612" s="211" customFormat="1" customHeight="1"/>
    <row r="613" s="211" customFormat="1" customHeight="1"/>
    <row r="614" s="211" customFormat="1" customHeight="1"/>
    <row r="615" s="211" customFormat="1" customHeight="1"/>
    <row r="616" s="211" customFormat="1" customHeight="1"/>
    <row r="617" s="211" customFormat="1" customHeight="1"/>
    <row r="618" s="211" customFormat="1" customHeight="1"/>
    <row r="619" s="211" customFormat="1" customHeight="1"/>
    <row r="620" s="211" customFormat="1" customHeight="1"/>
    <row r="621" s="211" customFormat="1" customHeight="1"/>
    <row r="622" s="211" customFormat="1" customHeight="1"/>
    <row r="623" s="211" customFormat="1" customHeight="1"/>
    <row r="624" s="211" customFormat="1" customHeight="1"/>
    <row r="625" s="211" customFormat="1" customHeight="1"/>
    <row r="626" s="211" customFormat="1" customHeight="1"/>
    <row r="627" s="211" customFormat="1" customHeight="1"/>
    <row r="628" s="211" customFormat="1" customHeight="1"/>
    <row r="629" s="211" customFormat="1" customHeight="1"/>
    <row r="630" s="211" customFormat="1" customHeight="1"/>
    <row r="631" s="211" customFormat="1" customHeight="1"/>
    <row r="632" s="211" customFormat="1" customHeight="1"/>
    <row r="633" s="211" customFormat="1" customHeight="1"/>
    <row r="634" s="211" customFormat="1" customHeight="1"/>
    <row r="635" s="211" customFormat="1" customHeight="1"/>
    <row r="636" s="211" customFormat="1" customHeight="1"/>
    <row r="637" s="211" customFormat="1" customHeight="1"/>
    <row r="638" s="211" customFormat="1" customHeight="1"/>
    <row r="639" s="211" customFormat="1" customHeight="1"/>
    <row r="640" s="211" customFormat="1" customHeight="1"/>
    <row r="641" s="211" customFormat="1" customHeight="1"/>
    <row r="642" s="211" customFormat="1" customHeight="1"/>
    <row r="643" s="211" customFormat="1" customHeight="1"/>
    <row r="644" s="211" customFormat="1" customHeight="1"/>
    <row r="645" s="211" customFormat="1" customHeight="1"/>
    <row r="646" s="211" customFormat="1" customHeight="1"/>
    <row r="647" s="211" customFormat="1" customHeight="1"/>
    <row r="648" s="211" customFormat="1" customHeight="1"/>
    <row r="649" s="211" customFormat="1" customHeight="1"/>
    <row r="650" s="211" customFormat="1" customHeight="1"/>
    <row r="651" s="211" customFormat="1" customHeight="1"/>
    <row r="652" s="211" customFormat="1" customHeight="1"/>
    <row r="653" s="211" customFormat="1" customHeight="1"/>
    <row r="654" s="211" customFormat="1" customHeight="1"/>
    <row r="655" s="211" customFormat="1" customHeight="1"/>
    <row r="656" s="211" customFormat="1" customHeight="1"/>
    <row r="657" s="211" customFormat="1" customHeight="1"/>
    <row r="658" s="211" customFormat="1" customHeight="1"/>
    <row r="659" s="211" customFormat="1" customHeight="1"/>
    <row r="660" s="211" customFormat="1" customHeight="1"/>
    <row r="661" s="211" customFormat="1" customHeight="1"/>
    <row r="662" s="211" customFormat="1" customHeight="1"/>
    <row r="663" s="211" customFormat="1" customHeight="1"/>
    <row r="664" s="211" customFormat="1" customHeight="1"/>
    <row r="665" s="211" customFormat="1" customHeight="1"/>
    <row r="666" s="211" customFormat="1" customHeight="1"/>
    <row r="667" s="211" customFormat="1" customHeight="1"/>
    <row r="668" s="211" customFormat="1" customHeight="1"/>
    <row r="669" s="211" customFormat="1" customHeight="1"/>
    <row r="670" s="211" customFormat="1" customHeight="1"/>
    <row r="671" s="211" customFormat="1" customHeight="1"/>
    <row r="672" s="211" customFormat="1" customHeight="1"/>
    <row r="673" s="211" customFormat="1" customHeight="1"/>
    <row r="674" s="211" customFormat="1" customHeight="1"/>
    <row r="675" s="211" customFormat="1" customHeight="1"/>
    <row r="676" s="211" customFormat="1" customHeight="1"/>
    <row r="677" s="211" customFormat="1" customHeight="1"/>
    <row r="678" s="211" customFormat="1" customHeight="1"/>
    <row r="679" s="211" customFormat="1" customHeight="1"/>
    <row r="680" s="211" customFormat="1" customHeight="1"/>
    <row r="681" s="211" customFormat="1" customHeight="1"/>
    <row r="682" s="211" customFormat="1" customHeight="1"/>
    <row r="683" s="211" customFormat="1" customHeight="1"/>
    <row r="684" s="211" customFormat="1" customHeight="1"/>
    <row r="685" s="211" customFormat="1" customHeight="1"/>
    <row r="686" s="211" customFormat="1" customHeight="1"/>
    <row r="687" s="211" customFormat="1" customHeight="1"/>
    <row r="688" s="211" customFormat="1" customHeight="1"/>
    <row r="689" s="211" customFormat="1" customHeight="1"/>
    <row r="690" s="211" customFormat="1" customHeight="1"/>
    <row r="691" s="211" customFormat="1" customHeight="1"/>
    <row r="692" s="211" customFormat="1" customHeight="1"/>
    <row r="693" s="211" customFormat="1" customHeight="1"/>
    <row r="694" s="211" customFormat="1" customHeight="1"/>
    <row r="695" s="211" customFormat="1" customHeight="1"/>
    <row r="696" s="211" customFormat="1" customHeight="1"/>
    <row r="697" s="211" customFormat="1" customHeight="1"/>
    <row r="698" s="211" customFormat="1" customHeight="1"/>
    <row r="699" s="211" customFormat="1" customHeight="1"/>
    <row r="700" s="211" customFormat="1" customHeight="1"/>
    <row r="701" s="211" customFormat="1" customHeight="1"/>
    <row r="702" s="211" customFormat="1" customHeight="1"/>
    <row r="703" s="211" customFormat="1" customHeight="1"/>
    <row r="704" s="211" customFormat="1" customHeight="1"/>
    <row r="705" s="211" customFormat="1" customHeight="1"/>
    <row r="706" s="211" customFormat="1" customHeight="1"/>
    <row r="707" s="211" customFormat="1" customHeight="1"/>
    <row r="708" s="211" customFormat="1" customHeight="1"/>
    <row r="709" s="211" customFormat="1" customHeight="1"/>
    <row r="710" s="211" customFormat="1" customHeight="1"/>
    <row r="711" s="211" customFormat="1" customHeight="1"/>
    <row r="712" s="211" customFormat="1" customHeight="1"/>
    <row r="713" s="211" customFormat="1" customHeight="1"/>
    <row r="714" s="211" customFormat="1" customHeight="1"/>
    <row r="715" s="211" customFormat="1" customHeight="1"/>
    <row r="716" s="211" customFormat="1" customHeight="1"/>
    <row r="717" s="211" customFormat="1" customHeight="1"/>
    <row r="718" s="211" customFormat="1" customHeight="1"/>
    <row r="719" s="211" customFormat="1" customHeight="1"/>
    <row r="720" s="211" customFormat="1" customHeight="1"/>
    <row r="721" s="211" customFormat="1" customHeight="1"/>
    <row r="722" s="211" customFormat="1" customHeight="1"/>
    <row r="723" s="211" customFormat="1" customHeight="1"/>
    <row r="724" s="211" customFormat="1" customHeight="1"/>
    <row r="725" s="211" customFormat="1" customHeight="1"/>
    <row r="726" s="211" customFormat="1" customHeight="1"/>
    <row r="727" s="211" customFormat="1" customHeight="1"/>
    <row r="728" s="211" customFormat="1" customHeight="1"/>
    <row r="729" s="211" customFormat="1" customHeight="1"/>
    <row r="730" s="211" customFormat="1" customHeight="1"/>
    <row r="731" s="211" customFormat="1" customHeight="1"/>
    <row r="732" s="211" customFormat="1" customHeight="1"/>
    <row r="733" s="211" customFormat="1" customHeight="1"/>
    <row r="734" s="211" customFormat="1" customHeight="1"/>
    <row r="735" s="211" customFormat="1" customHeight="1"/>
    <row r="736" s="211" customFormat="1" customHeight="1"/>
    <row r="737" s="211" customFormat="1" customHeight="1"/>
    <row r="738" s="211" customFormat="1" customHeight="1"/>
    <row r="739" s="211" customFormat="1" customHeight="1"/>
    <row r="740" s="211" customFormat="1" customHeight="1"/>
    <row r="741" s="211" customFormat="1" customHeight="1"/>
    <row r="742" s="211" customFormat="1" customHeight="1"/>
    <row r="743" s="211" customFormat="1" customHeight="1"/>
    <row r="744" s="211" customFormat="1" customHeight="1"/>
    <row r="745" s="211" customFormat="1" customHeight="1"/>
    <row r="746" s="211" customFormat="1" customHeight="1"/>
    <row r="747" s="211" customFormat="1" customHeight="1"/>
    <row r="748" s="211" customFormat="1" customHeight="1"/>
    <row r="749" s="211" customFormat="1" customHeight="1"/>
    <row r="750" s="211" customFormat="1" customHeight="1"/>
    <row r="751" s="211" customFormat="1" customHeight="1"/>
    <row r="752" s="211" customFormat="1" customHeight="1"/>
    <row r="753" s="211" customFormat="1" customHeight="1"/>
    <row r="754" s="211" customFormat="1" customHeight="1"/>
    <row r="755" s="211" customFormat="1" customHeight="1"/>
    <row r="756" s="211" customFormat="1" customHeight="1"/>
    <row r="757" s="211" customFormat="1" customHeight="1"/>
    <row r="758" s="211" customFormat="1" customHeight="1"/>
    <row r="759" s="211" customFormat="1" customHeight="1"/>
    <row r="760" s="211" customFormat="1" customHeight="1"/>
    <row r="761" s="211" customFormat="1" customHeight="1"/>
    <row r="762" s="211" customFormat="1" customHeight="1"/>
    <row r="763" s="211" customFormat="1" customHeight="1"/>
    <row r="764" s="211" customFormat="1" customHeight="1"/>
    <row r="765" s="211" customFormat="1" customHeight="1"/>
    <row r="766" s="211" customFormat="1" customHeight="1"/>
    <row r="767" s="211" customFormat="1" customHeight="1"/>
    <row r="768" s="211" customFormat="1" customHeight="1"/>
    <row r="769" s="211" customFormat="1" customHeight="1"/>
    <row r="770" s="211" customFormat="1" customHeight="1"/>
    <row r="771" s="211" customFormat="1" customHeight="1"/>
    <row r="772" s="211" customFormat="1" customHeight="1"/>
    <row r="773" s="211" customFormat="1" customHeight="1"/>
    <row r="774" s="211" customFormat="1" customHeight="1"/>
    <row r="775" s="211" customFormat="1" customHeight="1"/>
    <row r="776" s="211" customFormat="1" customHeight="1"/>
    <row r="777" s="211" customFormat="1" customHeight="1"/>
    <row r="778" s="211" customFormat="1" customHeight="1"/>
    <row r="779" s="211" customFormat="1" customHeight="1"/>
    <row r="780" s="211" customFormat="1" customHeight="1"/>
    <row r="781" s="211" customFormat="1" customHeight="1"/>
    <row r="782" s="211" customFormat="1" customHeight="1"/>
    <row r="783" s="211" customFormat="1" customHeight="1"/>
    <row r="784" s="211" customFormat="1" customHeight="1"/>
    <row r="785" s="211" customFormat="1" customHeight="1"/>
    <row r="786" s="211" customFormat="1" customHeight="1"/>
    <row r="787" s="211" customFormat="1" customHeight="1"/>
    <row r="788" s="211" customFormat="1" customHeight="1"/>
    <row r="789" s="211" customFormat="1" customHeight="1"/>
    <row r="790" s="211" customFormat="1" customHeight="1"/>
    <row r="791" s="211" customFormat="1" customHeight="1"/>
    <row r="792" s="211" customFormat="1" customHeight="1"/>
    <row r="793" s="211" customFormat="1" customHeight="1"/>
    <row r="794" s="211" customFormat="1" customHeight="1"/>
    <row r="795" s="211" customFormat="1" customHeight="1"/>
    <row r="796" s="211" customFormat="1" customHeight="1"/>
    <row r="797" s="211" customFormat="1" customHeight="1"/>
    <row r="798" s="211" customFormat="1" customHeight="1"/>
    <row r="799" s="211" customFormat="1" customHeight="1"/>
    <row r="800" s="211" customFormat="1" customHeight="1"/>
    <row r="801" s="211" customFormat="1" customHeight="1"/>
    <row r="802" s="211" customFormat="1" customHeight="1"/>
    <row r="803" s="211" customFormat="1" customHeight="1"/>
    <row r="804" s="211" customFormat="1" customHeight="1"/>
    <row r="805" s="211" customFormat="1" customHeight="1"/>
    <row r="806" s="211" customFormat="1" customHeight="1"/>
    <row r="807" s="211" customFormat="1" customHeight="1"/>
    <row r="808" s="211" customFormat="1" customHeight="1"/>
    <row r="809" s="211" customFormat="1" customHeight="1"/>
    <row r="810" s="211" customFormat="1" customHeight="1"/>
    <row r="811" s="211" customFormat="1" customHeight="1"/>
    <row r="812" s="211" customFormat="1" customHeight="1"/>
    <row r="813" s="211" customFormat="1" customHeight="1"/>
    <row r="814" s="211" customFormat="1" customHeight="1"/>
    <row r="815" s="211" customFormat="1" customHeight="1"/>
    <row r="816" s="211" customFormat="1" customHeight="1"/>
    <row r="817" s="211" customFormat="1" customHeight="1"/>
    <row r="818" s="211" customFormat="1" customHeight="1"/>
    <row r="819" s="211" customFormat="1" customHeight="1"/>
    <row r="820" s="211" customFormat="1" customHeight="1"/>
    <row r="821" s="211" customFormat="1" customHeight="1"/>
    <row r="822" s="211" customFormat="1" customHeight="1"/>
    <row r="823" s="211" customFormat="1" customHeight="1"/>
    <row r="824" s="211" customFormat="1" customHeight="1"/>
    <row r="825" s="211" customFormat="1" customHeight="1"/>
    <row r="826" s="211" customFormat="1" customHeight="1"/>
    <row r="827" s="211" customFormat="1" customHeight="1"/>
    <row r="828" s="211" customFormat="1" customHeight="1"/>
    <row r="829" s="211" customFormat="1" customHeight="1"/>
    <row r="830" s="211" customFormat="1" customHeight="1"/>
    <row r="831" s="211" customFormat="1" customHeight="1"/>
    <row r="832" s="211" customFormat="1" customHeight="1"/>
    <row r="833" s="211" customFormat="1" customHeight="1"/>
    <row r="834" s="211" customFormat="1" customHeight="1"/>
    <row r="835" s="211" customFormat="1" customHeight="1"/>
    <row r="836" s="211" customFormat="1" customHeight="1"/>
    <row r="837" s="211" customFormat="1" customHeight="1"/>
    <row r="838" s="211" customFormat="1" customHeight="1"/>
    <row r="839" s="211" customFormat="1" customHeight="1"/>
    <row r="840" s="211" customFormat="1" customHeight="1"/>
    <row r="841" s="211" customFormat="1" customHeight="1"/>
    <row r="842" s="211" customFormat="1" customHeight="1"/>
    <row r="843" s="211" customFormat="1" customHeight="1"/>
    <row r="844" s="211" customFormat="1" customHeight="1"/>
    <row r="845" s="211" customFormat="1" customHeight="1"/>
    <row r="846" s="211" customFormat="1" customHeight="1"/>
    <row r="847" s="211" customFormat="1" customHeight="1"/>
    <row r="848" s="211" customFormat="1" customHeight="1"/>
    <row r="849" s="211" customFormat="1" customHeight="1"/>
    <row r="850" s="211" customFormat="1" customHeight="1"/>
    <row r="851" s="211" customFormat="1" customHeight="1"/>
    <row r="852" s="211" customFormat="1" customHeight="1"/>
    <row r="853" s="211" customFormat="1" customHeight="1"/>
    <row r="854" s="211" customFormat="1" customHeight="1"/>
    <row r="855" s="211" customFormat="1" customHeight="1"/>
    <row r="856" s="211" customFormat="1" customHeight="1"/>
    <row r="857" s="211" customFormat="1" customHeight="1"/>
    <row r="858" s="211" customFormat="1" customHeight="1"/>
    <row r="859" s="211" customFormat="1" customHeight="1"/>
    <row r="860" s="211" customFormat="1" customHeight="1"/>
    <row r="861" s="211" customFormat="1" customHeight="1"/>
    <row r="862" s="211" customFormat="1" customHeight="1"/>
    <row r="863" s="211" customFormat="1" customHeight="1"/>
    <row r="864" s="211" customFormat="1" customHeight="1"/>
    <row r="865" s="211" customFormat="1" customHeight="1"/>
    <row r="866" s="211" customFormat="1" customHeight="1"/>
    <row r="867" s="211" customFormat="1" customHeight="1"/>
    <row r="868" s="211" customFormat="1" customHeight="1"/>
    <row r="869" s="211" customFormat="1" customHeight="1"/>
    <row r="870" s="211" customFormat="1" customHeight="1"/>
    <row r="871" s="211" customFormat="1" customHeight="1"/>
    <row r="872" s="211" customFormat="1" customHeight="1"/>
    <row r="873" s="211" customFormat="1" customHeight="1"/>
    <row r="874" s="211" customFormat="1" customHeight="1"/>
    <row r="875" s="211" customFormat="1" customHeight="1"/>
    <row r="876" s="211" customFormat="1" customHeight="1"/>
    <row r="877" s="211" customFormat="1" customHeight="1"/>
    <row r="878" s="211" customFormat="1" customHeight="1"/>
    <row r="879" s="211" customFormat="1" customHeight="1"/>
    <row r="880" s="211" customFormat="1" customHeight="1"/>
    <row r="881" s="211" customFormat="1" customHeight="1"/>
    <row r="882" s="211" customFormat="1" customHeight="1"/>
    <row r="883" s="211" customFormat="1" customHeight="1"/>
    <row r="884" s="211" customFormat="1" customHeight="1"/>
    <row r="885" s="211" customFormat="1" customHeight="1"/>
    <row r="886" s="211" customFormat="1" customHeight="1"/>
    <row r="887" s="211" customFormat="1" customHeight="1"/>
    <row r="888" s="211" customFormat="1" customHeight="1"/>
    <row r="889" s="211" customFormat="1" customHeight="1"/>
    <row r="890" s="211" customFormat="1" customHeight="1"/>
    <row r="891" s="211" customFormat="1" customHeight="1"/>
    <row r="892" s="211" customFormat="1" customHeight="1"/>
    <row r="893" s="211" customFormat="1" customHeight="1"/>
    <row r="894" s="211" customFormat="1" customHeight="1"/>
    <row r="895" s="211" customFormat="1" customHeight="1"/>
    <row r="896" s="211" customFormat="1" customHeight="1"/>
    <row r="897" s="211" customFormat="1" customHeight="1"/>
    <row r="898" s="211" customFormat="1" customHeight="1"/>
    <row r="899" s="211" customFormat="1" customHeight="1"/>
    <row r="900" s="211" customFormat="1" customHeight="1"/>
    <row r="901" s="211" customFormat="1" customHeight="1"/>
    <row r="902" s="211" customFormat="1" customHeight="1"/>
    <row r="903" s="211" customFormat="1" customHeight="1"/>
    <row r="904" s="211" customFormat="1" customHeight="1"/>
    <row r="905" s="211" customFormat="1" customHeight="1"/>
    <row r="906" s="211" customFormat="1" customHeight="1"/>
    <row r="907" s="211" customFormat="1" customHeight="1"/>
    <row r="908" s="211" customFormat="1" customHeight="1"/>
    <row r="909" s="211" customFormat="1" customHeight="1"/>
    <row r="910" s="211" customFormat="1" customHeight="1"/>
    <row r="911" s="211" customFormat="1" customHeight="1"/>
    <row r="912" s="211" customFormat="1" customHeight="1"/>
    <row r="913" s="211" customFormat="1" customHeight="1"/>
    <row r="914" s="211" customFormat="1" customHeight="1"/>
    <row r="915" s="211" customFormat="1" customHeight="1"/>
    <row r="916" s="211" customFormat="1" customHeight="1"/>
    <row r="917" s="211" customFormat="1" customHeight="1"/>
    <row r="918" s="211" customFormat="1" customHeight="1"/>
    <row r="919" s="211" customFormat="1" customHeight="1"/>
    <row r="920" s="211" customFormat="1" customHeight="1"/>
    <row r="921" s="211" customFormat="1" customHeight="1"/>
    <row r="922" s="211" customFormat="1" customHeight="1"/>
    <row r="923" s="211" customFormat="1" customHeight="1"/>
    <row r="924" s="211" customFormat="1" customHeight="1"/>
    <row r="925" s="211" customFormat="1" customHeight="1"/>
    <row r="926" s="211" customFormat="1" customHeight="1"/>
    <row r="927" s="211" customFormat="1" customHeight="1"/>
    <row r="928" s="211" customFormat="1" customHeight="1"/>
    <row r="929" s="211" customFormat="1" customHeight="1"/>
    <row r="930" s="211" customFormat="1" customHeight="1"/>
    <row r="931" s="211" customFormat="1" customHeight="1"/>
    <row r="932" s="211" customFormat="1" customHeight="1"/>
    <row r="933" s="211" customFormat="1" customHeight="1"/>
    <row r="934" s="211" customFormat="1" customHeight="1"/>
    <row r="935" s="211" customFormat="1" customHeight="1"/>
    <row r="936" s="211" customFormat="1" customHeight="1"/>
    <row r="937" s="211" customFormat="1" customHeight="1"/>
    <row r="938" s="211" customFormat="1" customHeight="1"/>
    <row r="939" s="211" customFormat="1" customHeight="1"/>
    <row r="940" s="211" customFormat="1" customHeight="1"/>
    <row r="941" s="211" customFormat="1" customHeight="1"/>
    <row r="942" s="211" customFormat="1" customHeight="1"/>
    <row r="943" s="211" customFormat="1" customHeight="1"/>
    <row r="944" s="211" customFormat="1" customHeight="1"/>
    <row r="945" s="211" customFormat="1" customHeight="1"/>
    <row r="946" s="211" customFormat="1" customHeight="1"/>
    <row r="947" s="211" customFormat="1" customHeight="1"/>
    <row r="948" s="211" customFormat="1" customHeight="1"/>
    <row r="949" s="211" customFormat="1" customHeight="1"/>
    <row r="950" s="211" customFormat="1" customHeight="1"/>
    <row r="951" s="211" customFormat="1" customHeight="1"/>
    <row r="952" s="211" customFormat="1" customHeight="1"/>
    <row r="953" s="211" customFormat="1" customHeight="1"/>
    <row r="954" s="211" customFormat="1" customHeight="1"/>
    <row r="955" s="211" customFormat="1" customHeight="1"/>
    <row r="956" s="211" customFormat="1" customHeight="1"/>
    <row r="957" s="211" customFormat="1" customHeight="1"/>
    <row r="958" s="211" customFormat="1" customHeight="1"/>
    <row r="959" s="211" customFormat="1" customHeight="1"/>
    <row r="960" s="211" customFormat="1" customHeight="1"/>
    <row r="961" s="211" customFormat="1" customHeight="1"/>
    <row r="962" s="211" customFormat="1" customHeight="1"/>
    <row r="963" s="211" customFormat="1" customHeight="1"/>
    <row r="964" s="211" customFormat="1" customHeight="1"/>
    <row r="965" s="211" customFormat="1" customHeight="1"/>
    <row r="966" s="211" customFormat="1" customHeight="1"/>
    <row r="967" s="211" customFormat="1" customHeight="1"/>
    <row r="968" s="211" customFormat="1" customHeight="1"/>
    <row r="969" s="211" customFormat="1" customHeight="1"/>
    <row r="970" s="211" customFormat="1" customHeight="1"/>
    <row r="971" s="211" customFormat="1" customHeight="1"/>
    <row r="972" s="211" customFormat="1" customHeight="1"/>
    <row r="973" s="211" customFormat="1" customHeight="1"/>
    <row r="974" s="211" customFormat="1" customHeight="1"/>
    <row r="975" s="211" customFormat="1" customHeight="1"/>
    <row r="976" s="211" customFormat="1" customHeight="1"/>
    <row r="977" s="211" customFormat="1" customHeight="1"/>
    <row r="978" s="211" customFormat="1" customHeight="1"/>
    <row r="979" s="211" customFormat="1" customHeight="1"/>
    <row r="980" s="211" customFormat="1" customHeight="1"/>
    <row r="981" s="211" customFormat="1" customHeight="1"/>
    <row r="982" s="211" customFormat="1" customHeight="1"/>
    <row r="983" s="211" customFormat="1" customHeight="1"/>
    <row r="984" s="211" customFormat="1" customHeight="1"/>
    <row r="985" s="211" customFormat="1" customHeight="1"/>
    <row r="986" s="211" customFormat="1" customHeight="1"/>
    <row r="987" s="211" customFormat="1" customHeight="1"/>
    <row r="988" s="211" customFormat="1" customHeight="1"/>
    <row r="989" s="211" customFormat="1" customHeight="1"/>
    <row r="990" s="211" customFormat="1" customHeight="1"/>
    <row r="991" s="211" customFormat="1" customHeight="1"/>
    <row r="992" s="211" customFormat="1" customHeight="1"/>
    <row r="993" s="211" customFormat="1" customHeight="1"/>
    <row r="994" s="211" customFormat="1" customHeight="1"/>
    <row r="995" s="211" customFormat="1" customHeight="1"/>
    <row r="996" s="211" customFormat="1" customHeight="1"/>
    <row r="997" s="211" customFormat="1" customHeight="1"/>
    <row r="998" s="211" customFormat="1" customHeight="1"/>
    <row r="999" s="211" customFormat="1" customHeight="1"/>
    <row r="1000" s="211" customFormat="1" customHeight="1"/>
    <row r="1001" s="211" customFormat="1" customHeight="1"/>
    <row r="1002" s="211" customFormat="1" customHeight="1"/>
    <row r="1003" s="211" customFormat="1" customHeight="1"/>
    <row r="1004" s="211" customFormat="1" customHeight="1"/>
    <row r="1005" s="211" customFormat="1" customHeight="1"/>
  </sheetData>
  <mergeCells count="1">
    <mergeCell ref="A2:B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O998"/>
  <sheetViews>
    <sheetView showZeros="0" workbookViewId="0">
      <pane xSplit="1" ySplit="4" topLeftCell="B20" activePane="bottomRight" state="frozen"/>
      <selection/>
      <selection pane="topRight"/>
      <selection pane="bottomLeft"/>
      <selection pane="bottomRight" activeCell="G11" sqref="G11"/>
    </sheetView>
  </sheetViews>
  <sheetFormatPr defaultColWidth="8.75" defaultRowHeight="21" customHeight="1"/>
  <cols>
    <col min="1" max="1" width="43.875" style="212" customWidth="1"/>
    <col min="2" max="2" width="28.25" style="212" customWidth="1"/>
    <col min="3" max="27" width="9" style="212" customWidth="1"/>
    <col min="28" max="16384" width="8.75" style="212"/>
  </cols>
  <sheetData>
    <row r="1" s="208" customFormat="1" ht="19.5" customHeight="1" spans="1:1">
      <c r="A1" s="199" t="s">
        <v>813</v>
      </c>
    </row>
    <row r="2" s="209" customFormat="1" ht="48.75" customHeight="1" spans="1:2">
      <c r="A2" s="213" t="s">
        <v>814</v>
      </c>
      <c r="B2" s="213"/>
    </row>
    <row r="3" s="184" customFormat="1" ht="24" customHeight="1" spans="1:223">
      <c r="A3" s="186"/>
      <c r="B3" s="214" t="s">
        <v>128</v>
      </c>
      <c r="C3" s="215"/>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c r="EI3" s="134"/>
      <c r="EJ3" s="134"/>
      <c r="EK3" s="134"/>
      <c r="EL3" s="134"/>
      <c r="EM3" s="134"/>
      <c r="EN3" s="134"/>
      <c r="EO3" s="134"/>
      <c r="EP3" s="134"/>
      <c r="EQ3" s="134"/>
      <c r="ER3" s="134"/>
      <c r="ES3" s="134"/>
      <c r="ET3" s="134"/>
      <c r="EU3" s="134"/>
      <c r="EV3" s="134"/>
      <c r="EW3" s="134"/>
      <c r="EX3" s="134"/>
      <c r="EY3" s="134"/>
      <c r="EZ3" s="134"/>
      <c r="FA3" s="134"/>
      <c r="FB3" s="134"/>
      <c r="FC3" s="134"/>
      <c r="FD3" s="134"/>
      <c r="FE3" s="134"/>
      <c r="FF3" s="134"/>
      <c r="FG3" s="134"/>
      <c r="FH3" s="134"/>
      <c r="FI3" s="134"/>
      <c r="FJ3" s="134"/>
      <c r="FK3" s="134"/>
      <c r="FL3" s="134"/>
      <c r="FM3" s="134"/>
      <c r="FN3" s="134"/>
      <c r="FO3" s="134"/>
      <c r="FP3" s="134"/>
      <c r="FQ3" s="134"/>
      <c r="FR3" s="134"/>
      <c r="FS3" s="134"/>
      <c r="FT3" s="134"/>
      <c r="FU3" s="134"/>
      <c r="FV3" s="134"/>
      <c r="FW3" s="134"/>
      <c r="FX3" s="134"/>
      <c r="FY3" s="134"/>
      <c r="FZ3" s="134"/>
      <c r="GA3" s="134"/>
      <c r="GB3" s="134"/>
      <c r="GC3" s="134"/>
      <c r="GD3" s="134"/>
      <c r="GE3" s="134"/>
      <c r="GF3" s="134"/>
      <c r="GG3" s="134"/>
      <c r="GH3" s="134"/>
      <c r="GI3" s="134"/>
      <c r="GJ3" s="134"/>
      <c r="GK3" s="134"/>
      <c r="GL3" s="134"/>
      <c r="GM3" s="134"/>
      <c r="GN3" s="134"/>
      <c r="GO3" s="134"/>
      <c r="GP3" s="134"/>
      <c r="GQ3" s="134"/>
      <c r="GR3" s="134"/>
      <c r="GS3" s="134"/>
      <c r="GT3" s="134"/>
      <c r="GU3" s="134"/>
      <c r="GV3" s="134"/>
      <c r="GW3" s="134"/>
      <c r="GX3" s="134"/>
      <c r="GY3" s="134"/>
      <c r="GZ3" s="134"/>
      <c r="HA3" s="134"/>
      <c r="HB3" s="134"/>
      <c r="HC3" s="134"/>
      <c r="HD3" s="134"/>
      <c r="HE3" s="134"/>
      <c r="HF3" s="134"/>
      <c r="HG3" s="134"/>
      <c r="HH3" s="134"/>
      <c r="HI3" s="134"/>
      <c r="HJ3" s="134"/>
      <c r="HK3" s="134"/>
      <c r="HL3" s="134"/>
      <c r="HM3" s="134"/>
      <c r="HN3" s="134"/>
      <c r="HO3" s="134"/>
    </row>
    <row r="4" s="210" customFormat="1" ht="24" customHeight="1" spans="1:2">
      <c r="A4" s="188" t="s">
        <v>77</v>
      </c>
      <c r="B4" s="180" t="s">
        <v>92</v>
      </c>
    </row>
    <row r="5" s="211" customFormat="1" ht="24" customHeight="1" spans="1:2">
      <c r="A5" s="216" t="s">
        <v>764</v>
      </c>
      <c r="B5" s="217"/>
    </row>
    <row r="6" s="211" customFormat="1" ht="24" customHeight="1" spans="1:2">
      <c r="A6" s="218" t="s">
        <v>780</v>
      </c>
      <c r="B6" s="219"/>
    </row>
    <row r="7" s="211" customFormat="1" ht="24" customHeight="1" spans="1:2">
      <c r="A7" s="218" t="s">
        <v>782</v>
      </c>
      <c r="B7" s="219"/>
    </row>
    <row r="8" s="211" customFormat="1" ht="24" customHeight="1" spans="1:2">
      <c r="A8" s="218" t="s">
        <v>784</v>
      </c>
      <c r="B8" s="219"/>
    </row>
    <row r="9" s="211" customFormat="1" ht="24" customHeight="1" spans="1:2">
      <c r="A9" s="218" t="s">
        <v>786</v>
      </c>
      <c r="B9" s="219"/>
    </row>
    <row r="10" s="211" customFormat="1" ht="24" customHeight="1" spans="1:2">
      <c r="A10" s="218" t="s">
        <v>788</v>
      </c>
      <c r="B10" s="219"/>
    </row>
    <row r="11" s="211" customFormat="1" ht="24" customHeight="1" spans="1:2">
      <c r="A11" s="218" t="s">
        <v>766</v>
      </c>
      <c r="B11" s="219"/>
    </row>
    <row r="12" s="211" customFormat="1" ht="24" customHeight="1" spans="1:2">
      <c r="A12" s="218" t="s">
        <v>791</v>
      </c>
      <c r="B12" s="219"/>
    </row>
    <row r="13" s="211" customFormat="1" ht="24" customHeight="1" spans="1:2">
      <c r="A13" s="218" t="s">
        <v>793</v>
      </c>
      <c r="B13" s="219"/>
    </row>
    <row r="14" s="211" customFormat="1" ht="24" customHeight="1" spans="1:2">
      <c r="A14" s="218" t="s">
        <v>795</v>
      </c>
      <c r="B14" s="219"/>
    </row>
    <row r="15" s="211" customFormat="1" ht="24" customHeight="1" spans="1:2">
      <c r="A15" s="218" t="s">
        <v>797</v>
      </c>
      <c r="B15" s="219"/>
    </row>
    <row r="16" s="211" customFormat="1" ht="24" customHeight="1" spans="1:2">
      <c r="A16" s="218" t="s">
        <v>799</v>
      </c>
      <c r="B16" s="219"/>
    </row>
    <row r="17" s="211" customFormat="1" ht="24" customHeight="1" spans="1:2">
      <c r="A17" s="218" t="s">
        <v>801</v>
      </c>
      <c r="B17" s="219"/>
    </row>
    <row r="18" s="211" customFormat="1" ht="24" customHeight="1" spans="1:2">
      <c r="A18" s="218" t="s">
        <v>803</v>
      </c>
      <c r="B18" s="219"/>
    </row>
    <row r="19" s="211" customFormat="1" ht="24" customHeight="1" spans="1:2">
      <c r="A19" s="218" t="s">
        <v>805</v>
      </c>
      <c r="B19" s="219"/>
    </row>
    <row r="20" s="211" customFormat="1" ht="24" customHeight="1" spans="1:2">
      <c r="A20" s="218" t="s">
        <v>805</v>
      </c>
      <c r="B20" s="219"/>
    </row>
    <row r="21" s="211" customFormat="1" ht="24" customHeight="1" spans="1:2">
      <c r="A21" s="218" t="s">
        <v>646</v>
      </c>
      <c r="B21" s="219"/>
    </row>
    <row r="22" s="211" customFormat="1" ht="24" customHeight="1" spans="1:2">
      <c r="A22" s="218" t="s">
        <v>59</v>
      </c>
      <c r="B22" s="219"/>
    </row>
    <row r="23" s="211" customFormat="1" ht="24" customHeight="1" spans="1:2">
      <c r="A23" s="219" t="s">
        <v>69</v>
      </c>
      <c r="B23" s="219"/>
    </row>
    <row r="24" s="211" customFormat="1" customHeight="1"/>
    <row r="25" s="211" customFormat="1" customHeight="1"/>
    <row r="26" s="211" customFormat="1" customHeight="1"/>
    <row r="27" s="211" customFormat="1" customHeight="1"/>
    <row r="28" s="211" customFormat="1" customHeight="1"/>
    <row r="29" s="211" customFormat="1" customHeight="1"/>
    <row r="30" s="211" customFormat="1" customHeight="1"/>
    <row r="31" s="211" customFormat="1" customHeight="1"/>
    <row r="32" s="211" customFormat="1" customHeight="1"/>
    <row r="33" s="211" customFormat="1" customHeight="1"/>
    <row r="34" s="211" customFormat="1" customHeight="1"/>
    <row r="35" s="211" customFormat="1" customHeight="1"/>
    <row r="36" s="211" customFormat="1" customHeight="1"/>
    <row r="37" s="211" customFormat="1" customHeight="1"/>
    <row r="38" s="211" customFormat="1" customHeight="1"/>
    <row r="39" s="211" customFormat="1" customHeight="1"/>
    <row r="40" s="211" customFormat="1" customHeight="1"/>
    <row r="41" s="211" customFormat="1" customHeight="1"/>
    <row r="42" s="211" customFormat="1" customHeight="1"/>
    <row r="43" s="211" customFormat="1" customHeight="1"/>
    <row r="44" s="211" customFormat="1" customHeight="1"/>
    <row r="45" s="211" customFormat="1" customHeight="1"/>
    <row r="46" s="211" customFormat="1" customHeight="1"/>
    <row r="47" s="211" customFormat="1" customHeight="1"/>
    <row r="48" s="211" customFormat="1" customHeight="1"/>
    <row r="49" s="211" customFormat="1" customHeight="1"/>
    <row r="50" s="211" customFormat="1" customHeight="1"/>
    <row r="51" s="211" customFormat="1" customHeight="1"/>
    <row r="52" s="211" customFormat="1" customHeight="1"/>
    <row r="53" s="211" customFormat="1" customHeight="1"/>
    <row r="54" s="211" customFormat="1" customHeight="1"/>
    <row r="55" s="211" customFormat="1" customHeight="1"/>
    <row r="56" s="211" customFormat="1" customHeight="1"/>
    <row r="57" s="211" customFormat="1" customHeight="1"/>
    <row r="58" s="211" customFormat="1" customHeight="1"/>
    <row r="59" s="211" customFormat="1" customHeight="1"/>
    <row r="60" s="211" customFormat="1" customHeight="1"/>
    <row r="61" s="211" customFormat="1" customHeight="1"/>
    <row r="62" s="211" customFormat="1" customHeight="1"/>
    <row r="63" s="211" customFormat="1" customHeight="1"/>
    <row r="64" s="211" customFormat="1" customHeight="1"/>
    <row r="65" s="211" customFormat="1" customHeight="1"/>
    <row r="66" s="211" customFormat="1" customHeight="1"/>
    <row r="67" s="211" customFormat="1" customHeight="1"/>
    <row r="68" s="211" customFormat="1" customHeight="1"/>
    <row r="69" s="211" customFormat="1" customHeight="1"/>
    <row r="70" s="211" customFormat="1" customHeight="1"/>
    <row r="71" s="211" customFormat="1" customHeight="1"/>
    <row r="72" s="211" customFormat="1" customHeight="1"/>
    <row r="73" s="211" customFormat="1" customHeight="1"/>
    <row r="74" s="211" customFormat="1" customHeight="1"/>
    <row r="75" s="211" customFormat="1" customHeight="1"/>
    <row r="76" s="211" customFormat="1" customHeight="1"/>
    <row r="77" s="211" customFormat="1" customHeight="1"/>
    <row r="78" s="211" customFormat="1" customHeight="1"/>
    <row r="79" s="211" customFormat="1" customHeight="1"/>
    <row r="80" s="211" customFormat="1" customHeight="1"/>
    <row r="81" s="211" customFormat="1" customHeight="1"/>
    <row r="82" s="211" customFormat="1" customHeight="1"/>
    <row r="83" s="211" customFormat="1" customHeight="1"/>
    <row r="84" s="211" customFormat="1" customHeight="1"/>
    <row r="85" s="211" customFormat="1" customHeight="1"/>
    <row r="86" s="211" customFormat="1" customHeight="1"/>
    <row r="87" s="211" customFormat="1" customHeight="1"/>
    <row r="88" s="211" customFormat="1" customHeight="1"/>
    <row r="89" s="211" customFormat="1" customHeight="1"/>
    <row r="90" s="211" customFormat="1" customHeight="1"/>
    <row r="91" s="211" customFormat="1" customHeight="1"/>
    <row r="92" s="211" customFormat="1" customHeight="1"/>
    <row r="93" s="211" customFormat="1" customHeight="1"/>
    <row r="94" s="211" customFormat="1" customHeight="1"/>
    <row r="95" s="211" customFormat="1" customHeight="1"/>
    <row r="96" s="211" customFormat="1" customHeight="1"/>
    <row r="97" s="211" customFormat="1" customHeight="1"/>
    <row r="98" s="211" customFormat="1" customHeight="1"/>
    <row r="99" s="211" customFormat="1" customHeight="1"/>
    <row r="100" s="211" customFormat="1" customHeight="1"/>
    <row r="101" s="211" customFormat="1" customHeight="1"/>
    <row r="102" s="211" customFormat="1" customHeight="1"/>
    <row r="103" s="211" customFormat="1" customHeight="1"/>
    <row r="104" s="211" customFormat="1" customHeight="1"/>
    <row r="105" s="211" customFormat="1" customHeight="1"/>
    <row r="106" s="211" customFormat="1" customHeight="1"/>
    <row r="107" s="211" customFormat="1" customHeight="1"/>
    <row r="108" s="211" customFormat="1" customHeight="1"/>
    <row r="109" s="211" customFormat="1" customHeight="1"/>
    <row r="110" s="211" customFormat="1" customHeight="1"/>
    <row r="111" s="211" customFormat="1" customHeight="1"/>
    <row r="112" s="211" customFormat="1" customHeight="1"/>
    <row r="113" s="211" customFormat="1" customHeight="1"/>
    <row r="114" s="211" customFormat="1" customHeight="1"/>
    <row r="115" s="211" customFormat="1" customHeight="1"/>
    <row r="116" s="211" customFormat="1" customHeight="1"/>
    <row r="117" s="211" customFormat="1" customHeight="1"/>
    <row r="118" s="211" customFormat="1" customHeight="1"/>
    <row r="119" s="211" customFormat="1" customHeight="1"/>
    <row r="120" s="211" customFormat="1" customHeight="1"/>
    <row r="121" s="211" customFormat="1" customHeight="1"/>
    <row r="122" s="211" customFormat="1" customHeight="1"/>
    <row r="123" s="211" customFormat="1" customHeight="1"/>
    <row r="124" s="211" customFormat="1" customHeight="1"/>
    <row r="125" s="211" customFormat="1" customHeight="1"/>
    <row r="126" s="211" customFormat="1" customHeight="1"/>
    <row r="127" s="211" customFormat="1" customHeight="1"/>
    <row r="128" s="211" customFormat="1" customHeight="1"/>
    <row r="129" s="211" customFormat="1" customHeight="1"/>
    <row r="130" s="211" customFormat="1" customHeight="1"/>
    <row r="131" s="211" customFormat="1" customHeight="1"/>
    <row r="132" s="211" customFormat="1" customHeight="1"/>
    <row r="133" s="211" customFormat="1" customHeight="1"/>
    <row r="134" s="211" customFormat="1" customHeight="1"/>
    <row r="135" s="211" customFormat="1" customHeight="1"/>
    <row r="136" s="211" customFormat="1" customHeight="1"/>
    <row r="137" s="211" customFormat="1" customHeight="1"/>
    <row r="138" s="211" customFormat="1" customHeight="1"/>
    <row r="139" s="211" customFormat="1" customHeight="1"/>
    <row r="140" s="211" customFormat="1" customHeight="1"/>
    <row r="141" s="211" customFormat="1" customHeight="1"/>
    <row r="142" s="211" customFormat="1" customHeight="1"/>
    <row r="143" s="211" customFormat="1" customHeight="1"/>
    <row r="144" s="211" customFormat="1" customHeight="1"/>
    <row r="145" s="211" customFormat="1" customHeight="1"/>
    <row r="146" s="211" customFormat="1" customHeight="1"/>
    <row r="147" s="211" customFormat="1" customHeight="1"/>
    <row r="148" s="211" customFormat="1" customHeight="1"/>
    <row r="149" s="211" customFormat="1" customHeight="1"/>
    <row r="150" s="211" customFormat="1" customHeight="1"/>
    <row r="151" s="211" customFormat="1" customHeight="1"/>
    <row r="152" s="211" customFormat="1" customHeight="1"/>
    <row r="153" s="211" customFormat="1" customHeight="1"/>
    <row r="154" s="211" customFormat="1" customHeight="1"/>
    <row r="155" s="211" customFormat="1" customHeight="1"/>
    <row r="156" s="211" customFormat="1" customHeight="1"/>
    <row r="157" s="211" customFormat="1" customHeight="1"/>
    <row r="158" s="211" customFormat="1" customHeight="1"/>
    <row r="159" s="211" customFormat="1" customHeight="1"/>
    <row r="160" s="211" customFormat="1" customHeight="1"/>
    <row r="161" s="211" customFormat="1" customHeight="1"/>
    <row r="162" s="211" customFormat="1" customHeight="1"/>
    <row r="163" s="211" customFormat="1" customHeight="1"/>
    <row r="164" s="211" customFormat="1" customHeight="1"/>
    <row r="165" s="211" customFormat="1" customHeight="1"/>
    <row r="166" s="211" customFormat="1" customHeight="1"/>
    <row r="167" s="211" customFormat="1" customHeight="1"/>
    <row r="168" s="211" customFormat="1" customHeight="1"/>
    <row r="169" s="211" customFormat="1" customHeight="1"/>
    <row r="170" s="211" customFormat="1" customHeight="1"/>
    <row r="171" s="211" customFormat="1" customHeight="1"/>
    <row r="172" s="211" customFormat="1" customHeight="1"/>
    <row r="173" s="211" customFormat="1" customHeight="1"/>
    <row r="174" s="211" customFormat="1" customHeight="1"/>
    <row r="175" s="211" customFormat="1" customHeight="1"/>
    <row r="176" s="211" customFormat="1" customHeight="1"/>
    <row r="177" s="211" customFormat="1" customHeight="1"/>
    <row r="178" s="211" customFormat="1" customHeight="1"/>
    <row r="179" s="211" customFormat="1" customHeight="1"/>
    <row r="180" s="211" customFormat="1" customHeight="1"/>
    <row r="181" s="211" customFormat="1" customHeight="1"/>
    <row r="182" s="211" customFormat="1" customHeight="1"/>
    <row r="183" s="211" customFormat="1" customHeight="1"/>
    <row r="184" s="211" customFormat="1" customHeight="1"/>
    <row r="185" s="211" customFormat="1" customHeight="1"/>
    <row r="186" s="211" customFormat="1" customHeight="1"/>
    <row r="187" s="211" customFormat="1" customHeight="1"/>
    <row r="188" s="211" customFormat="1" customHeight="1"/>
    <row r="189" s="211" customFormat="1" customHeight="1"/>
    <row r="190" s="211" customFormat="1" customHeight="1"/>
    <row r="191" s="211" customFormat="1" customHeight="1"/>
    <row r="192" s="211" customFormat="1" customHeight="1"/>
    <row r="193" s="211" customFormat="1" customHeight="1"/>
    <row r="194" s="211" customFormat="1" customHeight="1"/>
    <row r="195" s="211" customFormat="1" customHeight="1"/>
    <row r="196" s="211" customFormat="1" customHeight="1"/>
    <row r="197" s="211" customFormat="1" customHeight="1"/>
    <row r="198" s="211" customFormat="1" customHeight="1"/>
    <row r="199" s="211" customFormat="1" customHeight="1"/>
    <row r="200" s="211" customFormat="1" customHeight="1"/>
    <row r="201" s="211" customFormat="1" customHeight="1"/>
    <row r="202" s="211" customFormat="1" customHeight="1"/>
    <row r="203" s="211" customFormat="1" customHeight="1"/>
    <row r="204" s="211" customFormat="1" customHeight="1"/>
    <row r="205" s="211" customFormat="1" customHeight="1"/>
    <row r="206" s="211" customFormat="1" customHeight="1"/>
    <row r="207" s="211" customFormat="1" customHeight="1"/>
    <row r="208" s="211" customFormat="1" customHeight="1"/>
    <row r="209" s="211" customFormat="1" customHeight="1"/>
    <row r="210" s="211" customFormat="1" customHeight="1"/>
    <row r="211" s="211" customFormat="1" customHeight="1"/>
    <row r="212" s="211" customFormat="1" customHeight="1"/>
    <row r="213" s="211" customFormat="1" customHeight="1"/>
    <row r="214" s="211" customFormat="1" customHeight="1"/>
    <row r="215" s="211" customFormat="1" customHeight="1"/>
    <row r="216" s="211" customFormat="1" customHeight="1"/>
    <row r="217" s="211" customFormat="1" customHeight="1"/>
    <row r="218" s="211" customFormat="1" customHeight="1"/>
    <row r="219" s="211" customFormat="1" customHeight="1"/>
    <row r="220" s="211" customFormat="1" customHeight="1"/>
    <row r="221" s="211" customFormat="1" customHeight="1"/>
    <row r="222" s="211" customFormat="1" customHeight="1"/>
    <row r="223" s="211" customFormat="1" customHeight="1"/>
    <row r="224" s="211" customFormat="1" customHeight="1"/>
    <row r="225" s="211" customFormat="1" customHeight="1"/>
    <row r="226" s="211" customFormat="1" customHeight="1"/>
    <row r="227" s="211" customFormat="1" customHeight="1"/>
    <row r="228" s="211" customFormat="1" customHeight="1"/>
    <row r="229" s="211" customFormat="1" customHeight="1"/>
    <row r="230" s="211" customFormat="1" customHeight="1"/>
    <row r="231" s="211" customFormat="1" customHeight="1"/>
    <row r="232" s="211" customFormat="1" customHeight="1"/>
    <row r="233" s="211" customFormat="1" customHeight="1"/>
    <row r="234" s="211" customFormat="1" customHeight="1"/>
    <row r="235" s="211" customFormat="1" customHeight="1"/>
    <row r="236" s="211" customFormat="1" customHeight="1"/>
    <row r="237" s="211" customFormat="1" customHeight="1"/>
    <row r="238" s="211" customFormat="1" customHeight="1"/>
    <row r="239" s="211" customFormat="1" customHeight="1"/>
    <row r="240" s="211" customFormat="1" customHeight="1"/>
    <row r="241" s="211" customFormat="1" customHeight="1"/>
    <row r="242" s="211" customFormat="1" customHeight="1"/>
    <row r="243" s="211" customFormat="1" customHeight="1"/>
    <row r="244" s="211" customFormat="1" customHeight="1"/>
    <row r="245" s="211" customFormat="1" customHeight="1"/>
    <row r="246" s="211" customFormat="1" customHeight="1"/>
    <row r="247" s="211" customFormat="1" customHeight="1"/>
    <row r="248" s="211" customFormat="1" customHeight="1"/>
    <row r="249" s="211" customFormat="1" customHeight="1"/>
    <row r="250" s="211" customFormat="1" customHeight="1"/>
    <row r="251" s="211" customFormat="1" customHeight="1"/>
    <row r="252" s="211" customFormat="1" customHeight="1"/>
    <row r="253" s="211" customFormat="1" customHeight="1"/>
    <row r="254" s="211" customFormat="1" customHeight="1"/>
    <row r="255" s="211" customFormat="1" customHeight="1"/>
    <row r="256" s="211" customFormat="1" customHeight="1"/>
    <row r="257" s="211" customFormat="1" customHeight="1"/>
    <row r="258" s="211" customFormat="1" customHeight="1"/>
    <row r="259" s="211" customFormat="1" customHeight="1"/>
    <row r="260" s="211" customFormat="1" customHeight="1"/>
    <row r="261" s="211" customFormat="1" customHeight="1"/>
    <row r="262" s="211" customFormat="1" customHeight="1"/>
    <row r="263" s="211" customFormat="1" customHeight="1"/>
    <row r="264" s="211" customFormat="1" customHeight="1"/>
    <row r="265" s="211" customFormat="1" customHeight="1"/>
    <row r="266" s="211" customFormat="1" customHeight="1"/>
    <row r="267" s="211" customFormat="1" customHeight="1"/>
    <row r="268" s="211" customFormat="1" customHeight="1"/>
    <row r="269" s="211" customFormat="1" customHeight="1"/>
    <row r="270" s="211" customFormat="1" customHeight="1"/>
    <row r="271" s="211" customFormat="1" customHeight="1"/>
    <row r="272" s="211" customFormat="1" customHeight="1"/>
    <row r="273" s="211" customFormat="1" customHeight="1"/>
    <row r="274" s="211" customFormat="1" customHeight="1"/>
    <row r="275" s="211" customFormat="1" customHeight="1"/>
    <row r="276" s="211" customFormat="1" customHeight="1"/>
    <row r="277" s="211" customFormat="1" customHeight="1"/>
    <row r="278" s="211" customFormat="1" customHeight="1"/>
    <row r="279" s="211" customFormat="1" customHeight="1"/>
    <row r="280" s="211" customFormat="1" customHeight="1"/>
    <row r="281" s="211" customFormat="1" customHeight="1"/>
    <row r="282" s="211" customFormat="1" customHeight="1"/>
    <row r="283" s="211" customFormat="1" customHeight="1"/>
    <row r="284" s="211" customFormat="1" customHeight="1"/>
    <row r="285" s="211" customFormat="1" customHeight="1"/>
    <row r="286" s="211" customFormat="1" customHeight="1"/>
    <row r="287" s="211" customFormat="1" customHeight="1"/>
    <row r="288" s="211" customFormat="1" customHeight="1"/>
    <row r="289" s="211" customFormat="1" customHeight="1"/>
    <row r="290" s="211" customFormat="1" customHeight="1"/>
    <row r="291" s="211" customFormat="1" customHeight="1"/>
    <row r="292" s="211" customFormat="1" customHeight="1"/>
    <row r="293" s="211" customFormat="1" customHeight="1"/>
    <row r="294" s="211" customFormat="1" customHeight="1"/>
    <row r="295" s="211" customFormat="1" customHeight="1"/>
    <row r="296" s="211" customFormat="1" customHeight="1"/>
    <row r="297" s="211" customFormat="1" customHeight="1"/>
    <row r="298" s="211" customFormat="1" customHeight="1"/>
    <row r="299" s="211" customFormat="1" customHeight="1"/>
    <row r="300" s="211" customFormat="1" customHeight="1"/>
    <row r="301" s="211" customFormat="1" customHeight="1"/>
    <row r="302" s="211" customFormat="1" customHeight="1"/>
    <row r="303" s="211" customFormat="1" customHeight="1"/>
    <row r="304" s="211" customFormat="1" customHeight="1"/>
    <row r="305" s="211" customFormat="1" customHeight="1"/>
    <row r="306" s="211" customFormat="1" customHeight="1"/>
    <row r="307" s="211" customFormat="1" customHeight="1"/>
    <row r="308" s="211" customFormat="1" customHeight="1"/>
    <row r="309" s="211" customFormat="1" customHeight="1"/>
    <row r="310" s="211" customFormat="1" customHeight="1"/>
    <row r="311" s="211" customFormat="1" customHeight="1"/>
    <row r="312" s="211" customFormat="1" customHeight="1"/>
    <row r="313" s="211" customFormat="1" customHeight="1"/>
    <row r="314" s="211" customFormat="1" customHeight="1"/>
    <row r="315" s="211" customFormat="1" customHeight="1"/>
    <row r="316" s="211" customFormat="1" customHeight="1"/>
    <row r="317" s="211" customFormat="1" customHeight="1"/>
    <row r="318" s="211" customFormat="1" customHeight="1"/>
    <row r="319" s="211" customFormat="1" customHeight="1"/>
    <row r="320" s="211" customFormat="1" customHeight="1"/>
    <row r="321" s="211" customFormat="1" customHeight="1"/>
    <row r="322" s="211" customFormat="1" customHeight="1"/>
    <row r="323" s="211" customFormat="1" customHeight="1"/>
    <row r="324" s="211" customFormat="1" customHeight="1"/>
    <row r="325" s="211" customFormat="1" customHeight="1"/>
    <row r="326" s="211" customFormat="1" customHeight="1"/>
    <row r="327" s="211" customFormat="1" customHeight="1"/>
    <row r="328" s="211" customFormat="1" customHeight="1"/>
    <row r="329" s="211" customFormat="1" customHeight="1"/>
    <row r="330" s="211" customFormat="1" customHeight="1"/>
    <row r="331" s="211" customFormat="1" customHeight="1"/>
    <row r="332" s="211" customFormat="1" customHeight="1"/>
    <row r="333" s="211" customFormat="1" customHeight="1"/>
    <row r="334" s="211" customFormat="1" customHeight="1"/>
    <row r="335" s="211" customFormat="1" customHeight="1"/>
    <row r="336" s="211" customFormat="1" customHeight="1"/>
    <row r="337" s="211" customFormat="1" customHeight="1"/>
    <row r="338" s="211" customFormat="1" customHeight="1"/>
    <row r="339" s="211" customFormat="1" customHeight="1"/>
    <row r="340" s="211" customFormat="1" customHeight="1"/>
    <row r="341" s="211" customFormat="1" customHeight="1"/>
    <row r="342" s="211" customFormat="1" customHeight="1"/>
    <row r="343" s="211" customFormat="1" customHeight="1"/>
    <row r="344" s="211" customFormat="1" customHeight="1"/>
    <row r="345" s="211" customFormat="1" customHeight="1"/>
    <row r="346" s="211" customFormat="1" customHeight="1"/>
    <row r="347" s="211" customFormat="1" customHeight="1"/>
    <row r="348" s="211" customFormat="1" customHeight="1"/>
    <row r="349" s="211" customFormat="1" customHeight="1"/>
    <row r="350" s="211" customFormat="1" customHeight="1"/>
    <row r="351" s="211" customFormat="1" customHeight="1"/>
    <row r="352" s="211" customFormat="1" customHeight="1"/>
    <row r="353" s="211" customFormat="1" customHeight="1"/>
    <row r="354" s="211" customFormat="1" customHeight="1"/>
    <row r="355" s="211" customFormat="1" customHeight="1"/>
    <row r="356" s="211" customFormat="1" customHeight="1"/>
    <row r="357" s="211" customFormat="1" customHeight="1"/>
    <row r="358" s="211" customFormat="1" customHeight="1"/>
    <row r="359" s="211" customFormat="1" customHeight="1"/>
    <row r="360" s="211" customFormat="1" customHeight="1"/>
    <row r="361" s="211" customFormat="1" customHeight="1"/>
    <row r="362" s="211" customFormat="1" customHeight="1"/>
    <row r="363" s="211" customFormat="1" customHeight="1"/>
    <row r="364" s="211" customFormat="1" customHeight="1"/>
    <row r="365" s="211" customFormat="1" customHeight="1"/>
    <row r="366" s="211" customFormat="1" customHeight="1"/>
    <row r="367" s="211" customFormat="1" customHeight="1"/>
    <row r="368" s="211" customFormat="1" customHeight="1"/>
    <row r="369" s="211" customFormat="1" customHeight="1"/>
    <row r="370" s="211" customFormat="1" customHeight="1"/>
    <row r="371" s="211" customFormat="1" customHeight="1"/>
    <row r="372" s="211" customFormat="1" customHeight="1"/>
    <row r="373" s="211" customFormat="1" customHeight="1"/>
    <row r="374" s="211" customFormat="1" customHeight="1"/>
    <row r="375" s="211" customFormat="1" customHeight="1"/>
    <row r="376" s="211" customFormat="1" customHeight="1"/>
    <row r="377" s="211" customFormat="1" customHeight="1"/>
    <row r="378" s="211" customFormat="1" customHeight="1"/>
    <row r="379" s="211" customFormat="1" customHeight="1"/>
    <row r="380" s="211" customFormat="1" customHeight="1"/>
    <row r="381" s="211" customFormat="1" customHeight="1"/>
    <row r="382" s="211" customFormat="1" customHeight="1"/>
    <row r="383" s="211" customFormat="1" customHeight="1"/>
    <row r="384" s="211" customFormat="1" customHeight="1"/>
    <row r="385" s="211" customFormat="1" customHeight="1"/>
    <row r="386" s="211" customFormat="1" customHeight="1"/>
    <row r="387" s="211" customFormat="1" customHeight="1"/>
    <row r="388" s="211" customFormat="1" customHeight="1"/>
    <row r="389" s="211" customFormat="1" customHeight="1"/>
    <row r="390" s="211" customFormat="1" customHeight="1"/>
    <row r="391" s="211" customFormat="1" customHeight="1"/>
    <row r="392" s="211" customFormat="1" customHeight="1"/>
    <row r="393" s="211" customFormat="1" customHeight="1"/>
    <row r="394" s="211" customFormat="1" customHeight="1"/>
    <row r="395" s="211" customFormat="1" customHeight="1"/>
    <row r="396" s="211" customFormat="1" customHeight="1"/>
    <row r="397" s="211" customFormat="1" customHeight="1"/>
    <row r="398" s="211" customFormat="1" customHeight="1"/>
    <row r="399" s="211" customFormat="1" customHeight="1"/>
    <row r="400" s="211" customFormat="1" customHeight="1"/>
    <row r="401" s="211" customFormat="1" customHeight="1"/>
    <row r="402" s="211" customFormat="1" customHeight="1"/>
    <row r="403" s="211" customFormat="1" customHeight="1"/>
    <row r="404" s="211" customFormat="1" customHeight="1"/>
    <row r="405" s="211" customFormat="1" customHeight="1"/>
    <row r="406" s="211" customFormat="1" customHeight="1"/>
    <row r="407" s="211" customFormat="1" customHeight="1"/>
    <row r="408" s="211" customFormat="1" customHeight="1"/>
    <row r="409" s="211" customFormat="1" customHeight="1"/>
    <row r="410" s="211" customFormat="1" customHeight="1"/>
    <row r="411" s="211" customFormat="1" customHeight="1"/>
    <row r="412" s="211" customFormat="1" customHeight="1"/>
    <row r="413" s="211" customFormat="1" customHeight="1"/>
    <row r="414" s="211" customFormat="1" customHeight="1"/>
    <row r="415" s="211" customFormat="1" customHeight="1"/>
    <row r="416" s="211" customFormat="1" customHeight="1"/>
    <row r="417" s="211" customFormat="1" customHeight="1"/>
    <row r="418" s="211" customFormat="1" customHeight="1"/>
    <row r="419" s="211" customFormat="1" customHeight="1"/>
    <row r="420" s="211" customFormat="1" customHeight="1"/>
    <row r="421" s="211" customFormat="1" customHeight="1"/>
    <row r="422" s="211" customFormat="1" customHeight="1"/>
    <row r="423" s="211" customFormat="1" customHeight="1"/>
    <row r="424" s="211" customFormat="1" customHeight="1"/>
    <row r="425" s="211" customFormat="1" customHeight="1"/>
    <row r="426" s="211" customFormat="1" customHeight="1"/>
    <row r="427" s="211" customFormat="1" customHeight="1"/>
    <row r="428" s="211" customFormat="1" customHeight="1"/>
    <row r="429" s="211" customFormat="1" customHeight="1"/>
    <row r="430" s="211" customFormat="1" customHeight="1"/>
    <row r="431" s="211" customFormat="1" customHeight="1"/>
    <row r="432" s="211" customFormat="1" customHeight="1"/>
    <row r="433" s="211" customFormat="1" customHeight="1"/>
    <row r="434" s="211" customFormat="1" customHeight="1"/>
    <row r="435" s="211" customFormat="1" customHeight="1"/>
    <row r="436" s="211" customFormat="1" customHeight="1"/>
    <row r="437" s="211" customFormat="1" customHeight="1"/>
    <row r="438" s="211" customFormat="1" customHeight="1"/>
    <row r="439" s="211" customFormat="1" customHeight="1"/>
    <row r="440" s="211" customFormat="1" customHeight="1"/>
    <row r="441" s="211" customFormat="1" customHeight="1"/>
    <row r="442" s="211" customFormat="1" customHeight="1"/>
    <row r="443" s="211" customFormat="1" customHeight="1"/>
    <row r="444" s="211" customFormat="1" customHeight="1"/>
    <row r="445" s="211" customFormat="1" customHeight="1"/>
    <row r="446" s="211" customFormat="1" customHeight="1"/>
    <row r="447" s="211" customFormat="1" customHeight="1"/>
    <row r="448" s="211" customFormat="1" customHeight="1"/>
    <row r="449" s="211" customFormat="1" customHeight="1"/>
    <row r="450" s="211" customFormat="1" customHeight="1"/>
    <row r="451" s="211" customFormat="1" customHeight="1"/>
    <row r="452" s="211" customFormat="1" customHeight="1"/>
    <row r="453" s="211" customFormat="1" customHeight="1"/>
    <row r="454" s="211" customFormat="1" customHeight="1"/>
    <row r="455" s="211" customFormat="1" customHeight="1"/>
    <row r="456" s="211" customFormat="1" customHeight="1"/>
    <row r="457" s="211" customFormat="1" customHeight="1"/>
    <row r="458" s="211" customFormat="1" customHeight="1"/>
    <row r="459" s="211" customFormat="1" customHeight="1"/>
    <row r="460" s="211" customFormat="1" customHeight="1"/>
    <row r="461" s="211" customFormat="1" customHeight="1"/>
    <row r="462" s="211" customFormat="1" customHeight="1"/>
    <row r="463" s="211" customFormat="1" customHeight="1"/>
    <row r="464" s="211" customFormat="1" customHeight="1"/>
    <row r="465" s="211" customFormat="1" customHeight="1"/>
    <row r="466" s="211" customFormat="1" customHeight="1"/>
    <row r="467" s="211" customFormat="1" customHeight="1"/>
    <row r="468" s="211" customFormat="1" customHeight="1"/>
    <row r="469" s="211" customFormat="1" customHeight="1"/>
    <row r="470" s="211" customFormat="1" customHeight="1"/>
    <row r="471" s="211" customFormat="1" customHeight="1"/>
    <row r="472" s="211" customFormat="1" customHeight="1"/>
    <row r="473" s="211" customFormat="1" customHeight="1"/>
    <row r="474" s="211" customFormat="1" customHeight="1"/>
    <row r="475" s="211" customFormat="1" customHeight="1"/>
    <row r="476" s="211" customFormat="1" customHeight="1"/>
    <row r="477" s="211" customFormat="1" customHeight="1"/>
    <row r="478" s="211" customFormat="1" customHeight="1"/>
    <row r="479" s="211" customFormat="1" customHeight="1"/>
    <row r="480" s="211" customFormat="1" customHeight="1"/>
    <row r="481" s="211" customFormat="1" customHeight="1"/>
    <row r="482" s="211" customFormat="1" customHeight="1"/>
    <row r="483" s="211" customFormat="1" customHeight="1"/>
    <row r="484" s="211" customFormat="1" customHeight="1"/>
    <row r="485" s="211" customFormat="1" customHeight="1"/>
    <row r="486" s="211" customFormat="1" customHeight="1"/>
    <row r="487" s="211" customFormat="1" customHeight="1"/>
    <row r="488" s="211" customFormat="1" customHeight="1"/>
    <row r="489" s="211" customFormat="1" customHeight="1"/>
    <row r="490" s="211" customFormat="1" customHeight="1"/>
    <row r="491" s="211" customFormat="1" customHeight="1"/>
    <row r="492" s="211" customFormat="1" customHeight="1"/>
    <row r="493" s="211" customFormat="1" customHeight="1"/>
    <row r="494" s="211" customFormat="1" customHeight="1"/>
    <row r="495" s="211" customFormat="1" customHeight="1"/>
    <row r="496" s="211" customFormat="1" customHeight="1"/>
    <row r="497" s="211" customFormat="1" customHeight="1"/>
    <row r="498" s="211" customFormat="1" customHeight="1"/>
    <row r="499" s="211" customFormat="1" customHeight="1"/>
    <row r="500" s="211" customFormat="1" customHeight="1"/>
    <row r="501" s="211" customFormat="1" customHeight="1"/>
    <row r="502" s="211" customFormat="1" customHeight="1"/>
    <row r="503" s="211" customFormat="1" customHeight="1"/>
    <row r="504" s="211" customFormat="1" customHeight="1"/>
    <row r="505" s="211" customFormat="1" customHeight="1"/>
    <row r="506" s="211" customFormat="1" customHeight="1"/>
    <row r="507" s="211" customFormat="1" customHeight="1"/>
    <row r="508" s="211" customFormat="1" customHeight="1"/>
    <row r="509" s="211" customFormat="1" customHeight="1"/>
    <row r="510" s="211" customFormat="1" customHeight="1"/>
    <row r="511" s="211" customFormat="1" customHeight="1"/>
    <row r="512" s="211" customFormat="1" customHeight="1"/>
    <row r="513" s="211" customFormat="1" customHeight="1"/>
    <row r="514" s="211" customFormat="1" customHeight="1"/>
    <row r="515" s="211" customFormat="1" customHeight="1"/>
    <row r="516" s="211" customFormat="1" customHeight="1"/>
    <row r="517" s="211" customFormat="1" customHeight="1"/>
    <row r="518" s="211" customFormat="1" customHeight="1"/>
    <row r="519" s="211" customFormat="1" customHeight="1"/>
    <row r="520" s="211" customFormat="1" customHeight="1"/>
    <row r="521" s="211" customFormat="1" customHeight="1"/>
    <row r="522" s="211" customFormat="1" customHeight="1"/>
    <row r="523" s="211" customFormat="1" customHeight="1"/>
    <row r="524" s="211" customFormat="1" customHeight="1"/>
    <row r="525" s="211" customFormat="1" customHeight="1"/>
    <row r="526" s="211" customFormat="1" customHeight="1"/>
    <row r="527" s="211" customFormat="1" customHeight="1"/>
    <row r="528" s="211" customFormat="1" customHeight="1"/>
    <row r="529" s="211" customFormat="1" customHeight="1"/>
    <row r="530" s="211" customFormat="1" customHeight="1"/>
    <row r="531" s="211" customFormat="1" customHeight="1"/>
    <row r="532" s="211" customFormat="1" customHeight="1"/>
    <row r="533" s="211" customFormat="1" customHeight="1"/>
    <row r="534" s="211" customFormat="1" customHeight="1"/>
    <row r="535" s="211" customFormat="1" customHeight="1"/>
    <row r="536" s="211" customFormat="1" customHeight="1"/>
    <row r="537" s="211" customFormat="1" customHeight="1"/>
    <row r="538" s="211" customFormat="1" customHeight="1"/>
    <row r="539" s="211" customFormat="1" customHeight="1"/>
    <row r="540" s="211" customFormat="1" customHeight="1"/>
    <row r="541" s="211" customFormat="1" customHeight="1"/>
    <row r="542" s="211" customFormat="1" customHeight="1"/>
    <row r="543" s="211" customFormat="1" customHeight="1"/>
    <row r="544" s="211" customFormat="1" customHeight="1"/>
    <row r="545" s="211" customFormat="1" customHeight="1"/>
    <row r="546" s="211" customFormat="1" customHeight="1"/>
    <row r="547" s="211" customFormat="1" customHeight="1"/>
    <row r="548" s="211" customFormat="1" customHeight="1"/>
    <row r="549" s="211" customFormat="1" customHeight="1"/>
    <row r="550" s="211" customFormat="1" customHeight="1"/>
    <row r="551" s="211" customFormat="1" customHeight="1"/>
    <row r="552" s="211" customFormat="1" customHeight="1"/>
    <row r="553" s="211" customFormat="1" customHeight="1"/>
    <row r="554" s="211" customFormat="1" customHeight="1"/>
    <row r="555" s="211" customFormat="1" customHeight="1"/>
    <row r="556" s="211" customFormat="1" customHeight="1"/>
    <row r="557" s="211" customFormat="1" customHeight="1"/>
    <row r="558" s="211" customFormat="1" customHeight="1"/>
    <row r="559" s="211" customFormat="1" customHeight="1"/>
    <row r="560" s="211" customFormat="1" customHeight="1"/>
    <row r="561" s="211" customFormat="1" customHeight="1"/>
    <row r="562" s="211" customFormat="1" customHeight="1"/>
    <row r="563" s="211" customFormat="1" customHeight="1"/>
    <row r="564" s="211" customFormat="1" customHeight="1"/>
    <row r="565" s="211" customFormat="1" customHeight="1"/>
    <row r="566" s="211" customFormat="1" customHeight="1"/>
    <row r="567" s="211" customFormat="1" customHeight="1"/>
    <row r="568" s="211" customFormat="1" customHeight="1"/>
    <row r="569" s="211" customFormat="1" customHeight="1"/>
    <row r="570" s="211" customFormat="1" customHeight="1"/>
    <row r="571" s="211" customFormat="1" customHeight="1"/>
    <row r="572" s="211" customFormat="1" customHeight="1"/>
    <row r="573" s="211" customFormat="1" customHeight="1"/>
    <row r="574" s="211" customFormat="1" customHeight="1"/>
    <row r="575" s="211" customFormat="1" customHeight="1"/>
    <row r="576" s="211" customFormat="1" customHeight="1"/>
    <row r="577" s="211" customFormat="1" customHeight="1"/>
    <row r="578" s="211" customFormat="1" customHeight="1"/>
    <row r="579" s="211" customFormat="1" customHeight="1"/>
    <row r="580" s="211" customFormat="1" customHeight="1"/>
    <row r="581" s="211" customFormat="1" customHeight="1"/>
    <row r="582" s="211" customFormat="1" customHeight="1"/>
    <row r="583" s="211" customFormat="1" customHeight="1"/>
    <row r="584" s="211" customFormat="1" customHeight="1"/>
    <row r="585" s="211" customFormat="1" customHeight="1"/>
    <row r="586" s="211" customFormat="1" customHeight="1"/>
    <row r="587" s="211" customFormat="1" customHeight="1"/>
    <row r="588" s="211" customFormat="1" customHeight="1"/>
    <row r="589" s="211" customFormat="1" customHeight="1"/>
    <row r="590" s="211" customFormat="1" customHeight="1"/>
    <row r="591" s="211" customFormat="1" customHeight="1"/>
    <row r="592" s="211" customFormat="1" customHeight="1"/>
    <row r="593" s="211" customFormat="1" customHeight="1"/>
    <row r="594" s="211" customFormat="1" customHeight="1"/>
    <row r="595" s="211" customFormat="1" customHeight="1"/>
    <row r="596" s="211" customFormat="1" customHeight="1"/>
    <row r="597" s="211" customFormat="1" customHeight="1"/>
    <row r="598" s="211" customFormat="1" customHeight="1"/>
    <row r="599" s="211" customFormat="1" customHeight="1"/>
    <row r="600" s="211" customFormat="1" customHeight="1"/>
    <row r="601" s="211" customFormat="1" customHeight="1"/>
    <row r="602" s="211" customFormat="1" customHeight="1"/>
    <row r="603" s="211" customFormat="1" customHeight="1"/>
    <row r="604" s="211" customFormat="1" customHeight="1"/>
    <row r="605" s="211" customFormat="1" customHeight="1"/>
    <row r="606" s="211" customFormat="1" customHeight="1"/>
    <row r="607" s="211" customFormat="1" customHeight="1"/>
    <row r="608" s="211" customFormat="1" customHeight="1"/>
    <row r="609" s="211" customFormat="1" customHeight="1"/>
    <row r="610" s="211" customFormat="1" customHeight="1"/>
    <row r="611" s="211" customFormat="1" customHeight="1"/>
    <row r="612" s="211" customFormat="1" customHeight="1"/>
    <row r="613" s="211" customFormat="1" customHeight="1"/>
    <row r="614" s="211" customFormat="1" customHeight="1"/>
    <row r="615" s="211" customFormat="1" customHeight="1"/>
    <row r="616" s="211" customFormat="1" customHeight="1"/>
    <row r="617" s="211" customFormat="1" customHeight="1"/>
    <row r="618" s="211" customFormat="1" customHeight="1"/>
    <row r="619" s="211" customFormat="1" customHeight="1"/>
    <row r="620" s="211" customFormat="1" customHeight="1"/>
    <row r="621" s="211" customFormat="1" customHeight="1"/>
    <row r="622" s="211" customFormat="1" customHeight="1"/>
    <row r="623" s="211" customFormat="1" customHeight="1"/>
    <row r="624" s="211" customFormat="1" customHeight="1"/>
    <row r="625" s="211" customFormat="1" customHeight="1"/>
    <row r="626" s="211" customFormat="1" customHeight="1"/>
    <row r="627" s="211" customFormat="1" customHeight="1"/>
    <row r="628" s="211" customFormat="1" customHeight="1"/>
    <row r="629" s="211" customFormat="1" customHeight="1"/>
    <row r="630" s="211" customFormat="1" customHeight="1"/>
    <row r="631" s="211" customFormat="1" customHeight="1"/>
    <row r="632" s="211" customFormat="1" customHeight="1"/>
    <row r="633" s="211" customFormat="1" customHeight="1"/>
    <row r="634" s="211" customFormat="1" customHeight="1"/>
    <row r="635" s="211" customFormat="1" customHeight="1"/>
    <row r="636" s="211" customFormat="1" customHeight="1"/>
    <row r="637" s="211" customFormat="1" customHeight="1"/>
    <row r="638" s="211" customFormat="1" customHeight="1"/>
    <row r="639" s="211" customFormat="1" customHeight="1"/>
    <row r="640" s="211" customFormat="1" customHeight="1"/>
    <row r="641" s="211" customFormat="1" customHeight="1"/>
    <row r="642" s="211" customFormat="1" customHeight="1"/>
    <row r="643" s="211" customFormat="1" customHeight="1"/>
    <row r="644" s="211" customFormat="1" customHeight="1"/>
    <row r="645" s="211" customFormat="1" customHeight="1"/>
    <row r="646" s="211" customFormat="1" customHeight="1"/>
    <row r="647" s="211" customFormat="1" customHeight="1"/>
    <row r="648" s="211" customFormat="1" customHeight="1"/>
    <row r="649" s="211" customFormat="1" customHeight="1"/>
    <row r="650" s="211" customFormat="1" customHeight="1"/>
    <row r="651" s="211" customFormat="1" customHeight="1"/>
    <row r="652" s="211" customFormat="1" customHeight="1"/>
    <row r="653" s="211" customFormat="1" customHeight="1"/>
    <row r="654" s="211" customFormat="1" customHeight="1"/>
    <row r="655" s="211" customFormat="1" customHeight="1"/>
    <row r="656" s="211" customFormat="1" customHeight="1"/>
    <row r="657" s="211" customFormat="1" customHeight="1"/>
    <row r="658" s="211" customFormat="1" customHeight="1"/>
    <row r="659" s="211" customFormat="1" customHeight="1"/>
    <row r="660" s="211" customFormat="1" customHeight="1"/>
    <row r="661" s="211" customFormat="1" customHeight="1"/>
    <row r="662" s="211" customFormat="1" customHeight="1"/>
    <row r="663" s="211" customFormat="1" customHeight="1"/>
    <row r="664" s="211" customFormat="1" customHeight="1"/>
    <row r="665" s="211" customFormat="1" customHeight="1"/>
    <row r="666" s="211" customFormat="1" customHeight="1"/>
    <row r="667" s="211" customFormat="1" customHeight="1"/>
    <row r="668" s="211" customFormat="1" customHeight="1"/>
    <row r="669" s="211" customFormat="1" customHeight="1"/>
    <row r="670" s="211" customFormat="1" customHeight="1"/>
    <row r="671" s="211" customFormat="1" customHeight="1"/>
    <row r="672" s="211" customFormat="1" customHeight="1"/>
    <row r="673" s="211" customFormat="1" customHeight="1"/>
    <row r="674" s="211" customFormat="1" customHeight="1"/>
    <row r="675" s="211" customFormat="1" customHeight="1"/>
    <row r="676" s="211" customFormat="1" customHeight="1"/>
    <row r="677" s="211" customFormat="1" customHeight="1"/>
    <row r="678" s="211" customFormat="1" customHeight="1"/>
    <row r="679" s="211" customFormat="1" customHeight="1"/>
    <row r="680" s="211" customFormat="1" customHeight="1"/>
    <row r="681" s="211" customFormat="1" customHeight="1"/>
    <row r="682" s="211" customFormat="1" customHeight="1"/>
    <row r="683" s="211" customFormat="1" customHeight="1"/>
    <row r="684" s="211" customFormat="1" customHeight="1"/>
    <row r="685" s="211" customFormat="1" customHeight="1"/>
    <row r="686" s="211" customFormat="1" customHeight="1"/>
    <row r="687" s="211" customFormat="1" customHeight="1"/>
    <row r="688" s="211" customFormat="1" customHeight="1"/>
    <row r="689" s="211" customFormat="1" customHeight="1"/>
    <row r="690" s="211" customFormat="1" customHeight="1"/>
    <row r="691" s="211" customFormat="1" customHeight="1"/>
    <row r="692" s="211" customFormat="1" customHeight="1"/>
    <row r="693" s="211" customFormat="1" customHeight="1"/>
    <row r="694" s="211" customFormat="1" customHeight="1"/>
    <row r="695" s="211" customFormat="1" customHeight="1"/>
    <row r="696" s="211" customFormat="1" customHeight="1"/>
    <row r="697" s="211" customFormat="1" customHeight="1"/>
    <row r="698" s="211" customFormat="1" customHeight="1"/>
    <row r="699" s="211" customFormat="1" customHeight="1"/>
    <row r="700" s="211" customFormat="1" customHeight="1"/>
    <row r="701" s="211" customFormat="1" customHeight="1"/>
    <row r="702" s="211" customFormat="1" customHeight="1"/>
    <row r="703" s="211" customFormat="1" customHeight="1"/>
    <row r="704" s="211" customFormat="1" customHeight="1"/>
    <row r="705" s="211" customFormat="1" customHeight="1"/>
    <row r="706" s="211" customFormat="1" customHeight="1"/>
    <row r="707" s="211" customFormat="1" customHeight="1"/>
    <row r="708" s="211" customFormat="1" customHeight="1"/>
    <row r="709" s="211" customFormat="1" customHeight="1"/>
    <row r="710" s="211" customFormat="1" customHeight="1"/>
    <row r="711" s="211" customFormat="1" customHeight="1"/>
    <row r="712" s="211" customFormat="1" customHeight="1"/>
    <row r="713" s="211" customFormat="1" customHeight="1"/>
    <row r="714" s="211" customFormat="1" customHeight="1"/>
    <row r="715" s="211" customFormat="1" customHeight="1"/>
    <row r="716" s="211" customFormat="1" customHeight="1"/>
    <row r="717" s="211" customFormat="1" customHeight="1"/>
    <row r="718" s="211" customFormat="1" customHeight="1"/>
    <row r="719" s="211" customFormat="1" customHeight="1"/>
    <row r="720" s="211" customFormat="1" customHeight="1"/>
    <row r="721" s="211" customFormat="1" customHeight="1"/>
    <row r="722" s="211" customFormat="1" customHeight="1"/>
    <row r="723" s="211" customFormat="1" customHeight="1"/>
    <row r="724" s="211" customFormat="1" customHeight="1"/>
    <row r="725" s="211" customFormat="1" customHeight="1"/>
    <row r="726" s="211" customFormat="1" customHeight="1"/>
    <row r="727" s="211" customFormat="1" customHeight="1"/>
    <row r="728" s="211" customFormat="1" customHeight="1"/>
    <row r="729" s="211" customFormat="1" customHeight="1"/>
    <row r="730" s="211" customFormat="1" customHeight="1"/>
    <row r="731" s="211" customFormat="1" customHeight="1"/>
    <row r="732" s="211" customFormat="1" customHeight="1"/>
    <row r="733" s="211" customFormat="1" customHeight="1"/>
    <row r="734" s="211" customFormat="1" customHeight="1"/>
    <row r="735" s="211" customFormat="1" customHeight="1"/>
    <row r="736" s="211" customFormat="1" customHeight="1"/>
    <row r="737" s="211" customFormat="1" customHeight="1"/>
    <row r="738" s="211" customFormat="1" customHeight="1"/>
    <row r="739" s="211" customFormat="1" customHeight="1"/>
    <row r="740" s="211" customFormat="1" customHeight="1"/>
    <row r="741" s="211" customFormat="1" customHeight="1"/>
    <row r="742" s="211" customFormat="1" customHeight="1"/>
    <row r="743" s="211" customFormat="1" customHeight="1"/>
    <row r="744" s="211" customFormat="1" customHeight="1"/>
    <row r="745" s="211" customFormat="1" customHeight="1"/>
    <row r="746" s="211" customFormat="1" customHeight="1"/>
    <row r="747" s="211" customFormat="1" customHeight="1"/>
    <row r="748" s="211" customFormat="1" customHeight="1"/>
    <row r="749" s="211" customFormat="1" customHeight="1"/>
    <row r="750" s="211" customFormat="1" customHeight="1"/>
    <row r="751" s="211" customFormat="1" customHeight="1"/>
    <row r="752" s="211" customFormat="1" customHeight="1"/>
    <row r="753" s="211" customFormat="1" customHeight="1"/>
    <row r="754" s="211" customFormat="1" customHeight="1"/>
    <row r="755" s="211" customFormat="1" customHeight="1"/>
    <row r="756" s="211" customFormat="1" customHeight="1"/>
    <row r="757" s="211" customFormat="1" customHeight="1"/>
    <row r="758" s="211" customFormat="1" customHeight="1"/>
    <row r="759" s="211" customFormat="1" customHeight="1"/>
    <row r="760" s="211" customFormat="1" customHeight="1"/>
    <row r="761" s="211" customFormat="1" customHeight="1"/>
    <row r="762" s="211" customFormat="1" customHeight="1"/>
    <row r="763" s="211" customFormat="1" customHeight="1"/>
    <row r="764" s="211" customFormat="1" customHeight="1"/>
    <row r="765" s="211" customFormat="1" customHeight="1"/>
    <row r="766" s="211" customFormat="1" customHeight="1"/>
    <row r="767" s="211" customFormat="1" customHeight="1"/>
    <row r="768" s="211" customFormat="1" customHeight="1"/>
    <row r="769" s="211" customFormat="1" customHeight="1"/>
    <row r="770" s="211" customFormat="1" customHeight="1"/>
    <row r="771" s="211" customFormat="1" customHeight="1"/>
    <row r="772" s="211" customFormat="1" customHeight="1"/>
    <row r="773" s="211" customFormat="1" customHeight="1"/>
    <row r="774" s="211" customFormat="1" customHeight="1"/>
    <row r="775" s="211" customFormat="1" customHeight="1"/>
    <row r="776" s="211" customFormat="1" customHeight="1"/>
    <row r="777" s="211" customFormat="1" customHeight="1"/>
    <row r="778" s="211" customFormat="1" customHeight="1"/>
    <row r="779" s="211" customFormat="1" customHeight="1"/>
    <row r="780" s="211" customFormat="1" customHeight="1"/>
    <row r="781" s="211" customFormat="1" customHeight="1"/>
    <row r="782" s="211" customFormat="1" customHeight="1"/>
    <row r="783" s="211" customFormat="1" customHeight="1"/>
    <row r="784" s="211" customFormat="1" customHeight="1"/>
    <row r="785" s="211" customFormat="1" customHeight="1"/>
    <row r="786" s="211" customFormat="1" customHeight="1"/>
    <row r="787" s="211" customFormat="1" customHeight="1"/>
    <row r="788" s="211" customFormat="1" customHeight="1"/>
    <row r="789" s="211" customFormat="1" customHeight="1"/>
    <row r="790" s="211" customFormat="1" customHeight="1"/>
    <row r="791" s="211" customFormat="1" customHeight="1"/>
    <row r="792" s="211" customFormat="1" customHeight="1"/>
    <row r="793" s="211" customFormat="1" customHeight="1"/>
    <row r="794" s="211" customFormat="1" customHeight="1"/>
    <row r="795" s="211" customFormat="1" customHeight="1"/>
    <row r="796" s="211" customFormat="1" customHeight="1"/>
    <row r="797" s="211" customFormat="1" customHeight="1"/>
    <row r="798" s="211" customFormat="1" customHeight="1"/>
    <row r="799" s="211" customFormat="1" customHeight="1"/>
    <row r="800" s="211" customFormat="1" customHeight="1"/>
    <row r="801" s="211" customFormat="1" customHeight="1"/>
    <row r="802" s="211" customFormat="1" customHeight="1"/>
    <row r="803" s="211" customFormat="1" customHeight="1"/>
    <row r="804" s="211" customFormat="1" customHeight="1"/>
    <row r="805" s="211" customFormat="1" customHeight="1"/>
    <row r="806" s="211" customFormat="1" customHeight="1"/>
    <row r="807" s="211" customFormat="1" customHeight="1"/>
    <row r="808" s="211" customFormat="1" customHeight="1"/>
    <row r="809" s="211" customFormat="1" customHeight="1"/>
    <row r="810" s="211" customFormat="1" customHeight="1"/>
    <row r="811" s="211" customFormat="1" customHeight="1"/>
    <row r="812" s="211" customFormat="1" customHeight="1"/>
    <row r="813" s="211" customFormat="1" customHeight="1"/>
    <row r="814" s="211" customFormat="1" customHeight="1"/>
    <row r="815" s="211" customFormat="1" customHeight="1"/>
    <row r="816" s="211" customFormat="1" customHeight="1"/>
    <row r="817" s="211" customFormat="1" customHeight="1"/>
    <row r="818" s="211" customFormat="1" customHeight="1"/>
    <row r="819" s="211" customFormat="1" customHeight="1"/>
    <row r="820" s="211" customFormat="1" customHeight="1"/>
    <row r="821" s="211" customFormat="1" customHeight="1"/>
    <row r="822" s="211" customFormat="1" customHeight="1"/>
    <row r="823" s="211" customFormat="1" customHeight="1"/>
    <row r="824" s="211" customFormat="1" customHeight="1"/>
    <row r="825" s="211" customFormat="1" customHeight="1"/>
    <row r="826" s="211" customFormat="1" customHeight="1"/>
    <row r="827" s="211" customFormat="1" customHeight="1"/>
    <row r="828" s="211" customFormat="1" customHeight="1"/>
    <row r="829" s="211" customFormat="1" customHeight="1"/>
    <row r="830" s="211" customFormat="1" customHeight="1"/>
    <row r="831" s="211" customFormat="1" customHeight="1"/>
    <row r="832" s="211" customFormat="1" customHeight="1"/>
    <row r="833" s="211" customFormat="1" customHeight="1"/>
    <row r="834" s="211" customFormat="1" customHeight="1"/>
    <row r="835" s="211" customFormat="1" customHeight="1"/>
    <row r="836" s="211" customFormat="1" customHeight="1"/>
    <row r="837" s="211" customFormat="1" customHeight="1"/>
    <row r="838" s="211" customFormat="1" customHeight="1"/>
    <row r="839" s="211" customFormat="1" customHeight="1"/>
    <row r="840" s="211" customFormat="1" customHeight="1"/>
    <row r="841" s="211" customFormat="1" customHeight="1"/>
    <row r="842" s="211" customFormat="1" customHeight="1"/>
    <row r="843" s="211" customFormat="1" customHeight="1"/>
    <row r="844" s="211" customFormat="1" customHeight="1"/>
    <row r="845" s="211" customFormat="1" customHeight="1"/>
    <row r="846" s="211" customFormat="1" customHeight="1"/>
    <row r="847" s="211" customFormat="1" customHeight="1"/>
    <row r="848" s="211" customFormat="1" customHeight="1"/>
    <row r="849" s="211" customFormat="1" customHeight="1"/>
    <row r="850" s="211" customFormat="1" customHeight="1"/>
    <row r="851" s="211" customFormat="1" customHeight="1"/>
    <row r="852" s="211" customFormat="1" customHeight="1"/>
    <row r="853" s="211" customFormat="1" customHeight="1"/>
    <row r="854" s="211" customFormat="1" customHeight="1"/>
    <row r="855" s="211" customFormat="1" customHeight="1"/>
    <row r="856" s="211" customFormat="1" customHeight="1"/>
    <row r="857" s="211" customFormat="1" customHeight="1"/>
    <row r="858" s="211" customFormat="1" customHeight="1"/>
    <row r="859" s="211" customFormat="1" customHeight="1"/>
    <row r="860" s="211" customFormat="1" customHeight="1"/>
    <row r="861" s="211" customFormat="1" customHeight="1"/>
    <row r="862" s="211" customFormat="1" customHeight="1"/>
    <row r="863" s="211" customFormat="1" customHeight="1"/>
    <row r="864" s="211" customFormat="1" customHeight="1"/>
    <row r="865" s="211" customFormat="1" customHeight="1"/>
    <row r="866" s="211" customFormat="1" customHeight="1"/>
    <row r="867" s="211" customFormat="1" customHeight="1"/>
    <row r="868" s="211" customFormat="1" customHeight="1"/>
    <row r="869" s="211" customFormat="1" customHeight="1"/>
    <row r="870" s="211" customFormat="1" customHeight="1"/>
    <row r="871" s="211" customFormat="1" customHeight="1"/>
    <row r="872" s="211" customFormat="1" customHeight="1"/>
    <row r="873" s="211" customFormat="1" customHeight="1"/>
    <row r="874" s="211" customFormat="1" customHeight="1"/>
    <row r="875" s="211" customFormat="1" customHeight="1"/>
    <row r="876" s="211" customFormat="1" customHeight="1"/>
    <row r="877" s="211" customFormat="1" customHeight="1"/>
    <row r="878" s="211" customFormat="1" customHeight="1"/>
    <row r="879" s="211" customFormat="1" customHeight="1"/>
    <row r="880" s="211" customFormat="1" customHeight="1"/>
    <row r="881" s="211" customFormat="1" customHeight="1"/>
    <row r="882" s="211" customFormat="1" customHeight="1"/>
    <row r="883" s="211" customFormat="1" customHeight="1"/>
    <row r="884" s="211" customFormat="1" customHeight="1"/>
    <row r="885" s="211" customFormat="1" customHeight="1"/>
    <row r="886" s="211" customFormat="1" customHeight="1"/>
    <row r="887" s="211" customFormat="1" customHeight="1"/>
    <row r="888" s="211" customFormat="1" customHeight="1"/>
    <row r="889" s="211" customFormat="1" customHeight="1"/>
    <row r="890" s="211" customFormat="1" customHeight="1"/>
    <row r="891" s="211" customFormat="1" customHeight="1"/>
    <row r="892" s="211" customFormat="1" customHeight="1"/>
    <row r="893" s="211" customFormat="1" customHeight="1"/>
    <row r="894" s="211" customFormat="1" customHeight="1"/>
    <row r="895" s="211" customFormat="1" customHeight="1"/>
    <row r="896" s="211" customFormat="1" customHeight="1"/>
    <row r="897" s="211" customFormat="1" customHeight="1"/>
    <row r="898" s="211" customFormat="1" customHeight="1"/>
    <row r="899" s="211" customFormat="1" customHeight="1"/>
    <row r="900" s="211" customFormat="1" customHeight="1"/>
    <row r="901" s="211" customFormat="1" customHeight="1"/>
    <row r="902" s="211" customFormat="1" customHeight="1"/>
    <row r="903" s="211" customFormat="1" customHeight="1"/>
    <row r="904" s="211" customFormat="1" customHeight="1"/>
    <row r="905" s="211" customFormat="1" customHeight="1"/>
    <row r="906" s="211" customFormat="1" customHeight="1"/>
    <row r="907" s="211" customFormat="1" customHeight="1"/>
    <row r="908" s="211" customFormat="1" customHeight="1"/>
    <row r="909" s="211" customFormat="1" customHeight="1"/>
    <row r="910" s="211" customFormat="1" customHeight="1"/>
    <row r="911" s="211" customFormat="1" customHeight="1"/>
    <row r="912" s="211" customFormat="1" customHeight="1"/>
    <row r="913" s="211" customFormat="1" customHeight="1"/>
    <row r="914" s="211" customFormat="1" customHeight="1"/>
    <row r="915" s="211" customFormat="1" customHeight="1"/>
    <row r="916" s="211" customFormat="1" customHeight="1"/>
    <row r="917" s="211" customFormat="1" customHeight="1"/>
    <row r="918" s="211" customFormat="1" customHeight="1"/>
    <row r="919" s="211" customFormat="1" customHeight="1"/>
    <row r="920" s="211" customFormat="1" customHeight="1"/>
    <row r="921" s="211" customFormat="1" customHeight="1"/>
    <row r="922" s="211" customFormat="1" customHeight="1"/>
    <row r="923" s="211" customFormat="1" customHeight="1"/>
    <row r="924" s="211" customFormat="1" customHeight="1"/>
    <row r="925" s="211" customFormat="1" customHeight="1"/>
    <row r="926" s="211" customFormat="1" customHeight="1"/>
    <row r="927" s="211" customFormat="1" customHeight="1"/>
    <row r="928" s="211" customFormat="1" customHeight="1"/>
    <row r="929" s="211" customFormat="1" customHeight="1"/>
    <row r="930" s="211" customFormat="1" customHeight="1"/>
    <row r="931" s="211" customFormat="1" customHeight="1"/>
    <row r="932" s="211" customFormat="1" customHeight="1"/>
    <row r="933" s="211" customFormat="1" customHeight="1"/>
    <row r="934" s="211" customFormat="1" customHeight="1"/>
    <row r="935" s="211" customFormat="1" customHeight="1"/>
    <row r="936" s="211" customFormat="1" customHeight="1"/>
    <row r="937" s="211" customFormat="1" customHeight="1"/>
    <row r="938" s="211" customFormat="1" customHeight="1"/>
    <row r="939" s="211" customFormat="1" customHeight="1"/>
    <row r="940" s="211" customFormat="1" customHeight="1"/>
    <row r="941" s="211" customFormat="1" customHeight="1"/>
    <row r="942" s="211" customFormat="1" customHeight="1"/>
    <row r="943" s="211" customFormat="1" customHeight="1"/>
    <row r="944" s="211" customFormat="1" customHeight="1"/>
    <row r="945" s="211" customFormat="1" customHeight="1"/>
    <row r="946" s="211" customFormat="1" customHeight="1"/>
    <row r="947" s="211" customFormat="1" customHeight="1"/>
    <row r="948" s="211" customFormat="1" customHeight="1"/>
    <row r="949" s="211" customFormat="1" customHeight="1"/>
    <row r="950" s="211" customFormat="1" customHeight="1"/>
    <row r="951" s="211" customFormat="1" customHeight="1"/>
    <row r="952" s="211" customFormat="1" customHeight="1"/>
    <row r="953" s="211" customFormat="1" customHeight="1"/>
    <row r="954" s="211" customFormat="1" customHeight="1"/>
    <row r="955" s="211" customFormat="1" customHeight="1"/>
    <row r="956" s="211" customFormat="1" customHeight="1"/>
    <row r="957" s="211" customFormat="1" customHeight="1"/>
    <row r="958" s="211" customFormat="1" customHeight="1"/>
    <row r="959" s="211" customFormat="1" customHeight="1"/>
    <row r="960" s="211" customFormat="1" customHeight="1"/>
    <row r="961" s="211" customFormat="1" customHeight="1"/>
    <row r="962" s="211" customFormat="1" customHeight="1"/>
    <row r="963" s="211" customFormat="1" customHeight="1"/>
    <row r="964" s="211" customFormat="1" customHeight="1"/>
    <row r="965" s="211" customFormat="1" customHeight="1"/>
    <row r="966" s="211" customFormat="1" customHeight="1"/>
    <row r="967" s="211" customFormat="1" customHeight="1"/>
    <row r="968" s="211" customFormat="1" customHeight="1"/>
    <row r="969" s="211" customFormat="1" customHeight="1"/>
    <row r="970" s="211" customFormat="1" customHeight="1"/>
    <row r="971" s="211" customFormat="1" customHeight="1"/>
    <row r="972" s="211" customFormat="1" customHeight="1"/>
    <row r="973" s="211" customFormat="1" customHeight="1"/>
    <row r="974" s="211" customFormat="1" customHeight="1"/>
    <row r="975" s="211" customFormat="1" customHeight="1"/>
    <row r="976" s="211" customFormat="1" customHeight="1"/>
    <row r="977" s="211" customFormat="1" customHeight="1"/>
    <row r="978" s="211" customFormat="1" customHeight="1"/>
    <row r="979" s="211" customFormat="1" customHeight="1"/>
    <row r="980" s="211" customFormat="1" customHeight="1"/>
    <row r="981" s="211" customFormat="1" customHeight="1"/>
    <row r="982" s="211" customFormat="1" customHeight="1"/>
    <row r="983" s="211" customFormat="1" customHeight="1"/>
    <row r="984" s="211" customFormat="1" customHeight="1"/>
    <row r="985" s="211" customFormat="1" customHeight="1"/>
    <row r="986" s="211" customFormat="1" customHeight="1"/>
    <row r="987" s="211" customFormat="1" customHeight="1"/>
    <row r="988" s="211" customFormat="1" customHeight="1"/>
    <row r="989" s="211" customFormat="1" customHeight="1"/>
    <row r="990" s="211" customFormat="1" customHeight="1"/>
    <row r="991" s="211" customFormat="1" customHeight="1"/>
    <row r="992" s="211" customFormat="1" customHeight="1"/>
    <row r="993" s="211" customFormat="1" customHeight="1"/>
    <row r="994" s="211" customFormat="1" customHeight="1"/>
    <row r="995" s="211" customFormat="1" customHeight="1"/>
    <row r="996" s="211" customFormat="1" customHeight="1"/>
    <row r="997" s="211" customFormat="1" customHeight="1"/>
    <row r="998" s="211" customFormat="1" customHeight="1"/>
  </sheetData>
  <mergeCells count="1">
    <mergeCell ref="A2:B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O998"/>
  <sheetViews>
    <sheetView showZeros="0" workbookViewId="0">
      <pane xSplit="1" ySplit="4" topLeftCell="B5" activePane="bottomRight" state="frozen"/>
      <selection/>
      <selection pane="topRight"/>
      <selection pane="bottomLeft"/>
      <selection pane="bottomRight" activeCell="A1" sqref="A1"/>
    </sheetView>
  </sheetViews>
  <sheetFormatPr defaultColWidth="8.75" defaultRowHeight="21" customHeight="1"/>
  <cols>
    <col min="1" max="1" width="43.875" style="212" customWidth="1"/>
    <col min="2" max="2" width="28.25" style="212" customWidth="1"/>
    <col min="3" max="27" width="9" style="212" customWidth="1"/>
    <col min="28" max="16384" width="8.75" style="212"/>
  </cols>
  <sheetData>
    <row r="1" s="208" customFormat="1" ht="19.5" customHeight="1" spans="1:1">
      <c r="A1" s="199" t="s">
        <v>815</v>
      </c>
    </row>
    <row r="2" s="209" customFormat="1" ht="48.75" customHeight="1" spans="1:2">
      <c r="A2" s="213" t="s">
        <v>814</v>
      </c>
      <c r="B2" s="213"/>
    </row>
    <row r="3" s="184" customFormat="1" ht="24" customHeight="1" spans="1:223">
      <c r="A3" s="186"/>
      <c r="B3" s="214" t="s">
        <v>128</v>
      </c>
      <c r="C3" s="215"/>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c r="EI3" s="134"/>
      <c r="EJ3" s="134"/>
      <c r="EK3" s="134"/>
      <c r="EL3" s="134"/>
      <c r="EM3" s="134"/>
      <c r="EN3" s="134"/>
      <c r="EO3" s="134"/>
      <c r="EP3" s="134"/>
      <c r="EQ3" s="134"/>
      <c r="ER3" s="134"/>
      <c r="ES3" s="134"/>
      <c r="ET3" s="134"/>
      <c r="EU3" s="134"/>
      <c r="EV3" s="134"/>
      <c r="EW3" s="134"/>
      <c r="EX3" s="134"/>
      <c r="EY3" s="134"/>
      <c r="EZ3" s="134"/>
      <c r="FA3" s="134"/>
      <c r="FB3" s="134"/>
      <c r="FC3" s="134"/>
      <c r="FD3" s="134"/>
      <c r="FE3" s="134"/>
      <c r="FF3" s="134"/>
      <c r="FG3" s="134"/>
      <c r="FH3" s="134"/>
      <c r="FI3" s="134"/>
      <c r="FJ3" s="134"/>
      <c r="FK3" s="134"/>
      <c r="FL3" s="134"/>
      <c r="FM3" s="134"/>
      <c r="FN3" s="134"/>
      <c r="FO3" s="134"/>
      <c r="FP3" s="134"/>
      <c r="FQ3" s="134"/>
      <c r="FR3" s="134"/>
      <c r="FS3" s="134"/>
      <c r="FT3" s="134"/>
      <c r="FU3" s="134"/>
      <c r="FV3" s="134"/>
      <c r="FW3" s="134"/>
      <c r="FX3" s="134"/>
      <c r="FY3" s="134"/>
      <c r="FZ3" s="134"/>
      <c r="GA3" s="134"/>
      <c r="GB3" s="134"/>
      <c r="GC3" s="134"/>
      <c r="GD3" s="134"/>
      <c r="GE3" s="134"/>
      <c r="GF3" s="134"/>
      <c r="GG3" s="134"/>
      <c r="GH3" s="134"/>
      <c r="GI3" s="134"/>
      <c r="GJ3" s="134"/>
      <c r="GK3" s="134"/>
      <c r="GL3" s="134"/>
      <c r="GM3" s="134"/>
      <c r="GN3" s="134"/>
      <c r="GO3" s="134"/>
      <c r="GP3" s="134"/>
      <c r="GQ3" s="134"/>
      <c r="GR3" s="134"/>
      <c r="GS3" s="134"/>
      <c r="GT3" s="134"/>
      <c r="GU3" s="134"/>
      <c r="GV3" s="134"/>
      <c r="GW3" s="134"/>
      <c r="GX3" s="134"/>
      <c r="GY3" s="134"/>
      <c r="GZ3" s="134"/>
      <c r="HA3" s="134"/>
      <c r="HB3" s="134"/>
      <c r="HC3" s="134"/>
      <c r="HD3" s="134"/>
      <c r="HE3" s="134"/>
      <c r="HF3" s="134"/>
      <c r="HG3" s="134"/>
      <c r="HH3" s="134"/>
      <c r="HI3" s="134"/>
      <c r="HJ3" s="134"/>
      <c r="HK3" s="134"/>
      <c r="HL3" s="134"/>
      <c r="HM3" s="134"/>
      <c r="HN3" s="134"/>
      <c r="HO3" s="134"/>
    </row>
    <row r="4" s="210" customFormat="1" ht="24" customHeight="1" spans="1:2">
      <c r="A4" s="188" t="s">
        <v>77</v>
      </c>
      <c r="B4" s="180" t="s">
        <v>92</v>
      </c>
    </row>
    <row r="5" s="211" customFormat="1" ht="24" customHeight="1" spans="1:2">
      <c r="A5" s="216" t="s">
        <v>764</v>
      </c>
      <c r="B5" s="217"/>
    </row>
    <row r="6" s="211" customFormat="1" ht="24" customHeight="1" spans="1:2">
      <c r="A6" s="218" t="s">
        <v>780</v>
      </c>
      <c r="B6" s="219"/>
    </row>
    <row r="7" s="211" customFormat="1" ht="24" customHeight="1" spans="1:2">
      <c r="A7" s="218" t="s">
        <v>782</v>
      </c>
      <c r="B7" s="219"/>
    </row>
    <row r="8" s="211" customFormat="1" ht="24" customHeight="1" spans="1:2">
      <c r="A8" s="218" t="s">
        <v>784</v>
      </c>
      <c r="B8" s="219"/>
    </row>
    <row r="9" s="211" customFormat="1" ht="24" customHeight="1" spans="1:2">
      <c r="A9" s="218" t="s">
        <v>786</v>
      </c>
      <c r="B9" s="219"/>
    </row>
    <row r="10" s="211" customFormat="1" ht="24" customHeight="1" spans="1:2">
      <c r="A10" s="218" t="s">
        <v>788</v>
      </c>
      <c r="B10" s="219"/>
    </row>
    <row r="11" s="211" customFormat="1" ht="24" customHeight="1" spans="1:2">
      <c r="A11" s="218" t="s">
        <v>766</v>
      </c>
      <c r="B11" s="219"/>
    </row>
    <row r="12" s="211" customFormat="1" ht="24" customHeight="1" spans="1:2">
      <c r="A12" s="218" t="s">
        <v>791</v>
      </c>
      <c r="B12" s="219"/>
    </row>
    <row r="13" s="211" customFormat="1" ht="24" customHeight="1" spans="1:2">
      <c r="A13" s="218" t="s">
        <v>793</v>
      </c>
      <c r="B13" s="219"/>
    </row>
    <row r="14" s="211" customFormat="1" ht="24" customHeight="1" spans="1:2">
      <c r="A14" s="218" t="s">
        <v>795</v>
      </c>
      <c r="B14" s="219"/>
    </row>
    <row r="15" s="211" customFormat="1" ht="24" customHeight="1" spans="1:2">
      <c r="A15" s="218" t="s">
        <v>797</v>
      </c>
      <c r="B15" s="219"/>
    </row>
    <row r="16" s="211" customFormat="1" ht="24" customHeight="1" spans="1:2">
      <c r="A16" s="218" t="s">
        <v>799</v>
      </c>
      <c r="B16" s="219"/>
    </row>
    <row r="17" s="211" customFormat="1" ht="24" customHeight="1" spans="1:2">
      <c r="A17" s="218" t="s">
        <v>801</v>
      </c>
      <c r="B17" s="219"/>
    </row>
    <row r="18" s="211" customFormat="1" ht="24" customHeight="1" spans="1:2">
      <c r="A18" s="218" t="s">
        <v>803</v>
      </c>
      <c r="B18" s="219"/>
    </row>
    <row r="19" s="211" customFormat="1" ht="24" customHeight="1" spans="1:2">
      <c r="A19" s="218" t="s">
        <v>805</v>
      </c>
      <c r="B19" s="219"/>
    </row>
    <row r="20" s="211" customFormat="1" ht="24" customHeight="1" spans="1:2">
      <c r="A20" s="218" t="s">
        <v>805</v>
      </c>
      <c r="B20" s="219"/>
    </row>
    <row r="21" s="211" customFormat="1" ht="24" customHeight="1" spans="1:2">
      <c r="A21" s="218" t="s">
        <v>646</v>
      </c>
      <c r="B21" s="219"/>
    </row>
    <row r="22" s="211" customFormat="1" ht="24" customHeight="1" spans="1:2">
      <c r="A22" s="218" t="s">
        <v>59</v>
      </c>
      <c r="B22" s="219"/>
    </row>
    <row r="23" s="211" customFormat="1" ht="24" customHeight="1" spans="1:2">
      <c r="A23" s="219" t="s">
        <v>69</v>
      </c>
      <c r="B23" s="219"/>
    </row>
    <row r="24" s="211" customFormat="1" customHeight="1"/>
    <row r="25" s="211" customFormat="1" customHeight="1"/>
    <row r="26" s="211" customFormat="1" customHeight="1"/>
    <row r="27" s="211" customFormat="1" customHeight="1"/>
    <row r="28" s="211" customFormat="1" customHeight="1"/>
    <row r="29" s="211" customFormat="1" customHeight="1"/>
    <row r="30" s="211" customFormat="1" customHeight="1"/>
    <row r="31" s="211" customFormat="1" customHeight="1"/>
    <row r="32" s="211" customFormat="1" customHeight="1"/>
    <row r="33" s="211" customFormat="1" customHeight="1"/>
    <row r="34" s="211" customFormat="1" customHeight="1"/>
    <row r="35" s="211" customFormat="1" customHeight="1"/>
    <row r="36" s="211" customFormat="1" customHeight="1"/>
    <row r="37" s="211" customFormat="1" customHeight="1"/>
    <row r="38" s="211" customFormat="1" customHeight="1"/>
    <row r="39" s="211" customFormat="1" customHeight="1"/>
    <row r="40" s="211" customFormat="1" customHeight="1"/>
    <row r="41" s="211" customFormat="1" customHeight="1"/>
    <row r="42" s="211" customFormat="1" customHeight="1"/>
    <row r="43" s="211" customFormat="1" customHeight="1"/>
    <row r="44" s="211" customFormat="1" customHeight="1"/>
    <row r="45" s="211" customFormat="1" customHeight="1"/>
    <row r="46" s="211" customFormat="1" customHeight="1"/>
    <row r="47" s="211" customFormat="1" customHeight="1"/>
    <row r="48" s="211" customFormat="1" customHeight="1"/>
    <row r="49" s="211" customFormat="1" customHeight="1"/>
    <row r="50" s="211" customFormat="1" customHeight="1"/>
    <row r="51" s="211" customFormat="1" customHeight="1"/>
    <row r="52" s="211" customFormat="1" customHeight="1"/>
    <row r="53" s="211" customFormat="1" customHeight="1"/>
    <row r="54" s="211" customFormat="1" customHeight="1"/>
    <row r="55" s="211" customFormat="1" customHeight="1"/>
    <row r="56" s="211" customFormat="1" customHeight="1"/>
    <row r="57" s="211" customFormat="1" customHeight="1"/>
    <row r="58" s="211" customFormat="1" customHeight="1"/>
    <row r="59" s="211" customFormat="1" customHeight="1"/>
    <row r="60" s="211" customFormat="1" customHeight="1"/>
    <row r="61" s="211" customFormat="1" customHeight="1"/>
    <row r="62" s="211" customFormat="1" customHeight="1"/>
    <row r="63" s="211" customFormat="1" customHeight="1"/>
    <row r="64" s="211" customFormat="1" customHeight="1"/>
    <row r="65" s="211" customFormat="1" customHeight="1"/>
    <row r="66" s="211" customFormat="1" customHeight="1"/>
    <row r="67" s="211" customFormat="1" customHeight="1"/>
    <row r="68" s="211" customFormat="1" customHeight="1"/>
    <row r="69" s="211" customFormat="1" customHeight="1"/>
    <row r="70" s="211" customFormat="1" customHeight="1"/>
    <row r="71" s="211" customFormat="1" customHeight="1"/>
    <row r="72" s="211" customFormat="1" customHeight="1"/>
    <row r="73" s="211" customFormat="1" customHeight="1"/>
    <row r="74" s="211" customFormat="1" customHeight="1"/>
    <row r="75" s="211" customFormat="1" customHeight="1"/>
    <row r="76" s="211" customFormat="1" customHeight="1"/>
    <row r="77" s="211" customFormat="1" customHeight="1"/>
    <row r="78" s="211" customFormat="1" customHeight="1"/>
    <row r="79" s="211" customFormat="1" customHeight="1"/>
    <row r="80" s="211" customFormat="1" customHeight="1"/>
    <row r="81" s="211" customFormat="1" customHeight="1"/>
    <row r="82" s="211" customFormat="1" customHeight="1"/>
    <row r="83" s="211" customFormat="1" customHeight="1"/>
    <row r="84" s="211" customFormat="1" customHeight="1"/>
    <row r="85" s="211" customFormat="1" customHeight="1"/>
    <row r="86" s="211" customFormat="1" customHeight="1"/>
    <row r="87" s="211" customFormat="1" customHeight="1"/>
    <row r="88" s="211" customFormat="1" customHeight="1"/>
    <row r="89" s="211" customFormat="1" customHeight="1"/>
    <row r="90" s="211" customFormat="1" customHeight="1"/>
    <row r="91" s="211" customFormat="1" customHeight="1"/>
    <row r="92" s="211" customFormat="1" customHeight="1"/>
    <row r="93" s="211" customFormat="1" customHeight="1"/>
    <row r="94" s="211" customFormat="1" customHeight="1"/>
    <row r="95" s="211" customFormat="1" customHeight="1"/>
    <row r="96" s="211" customFormat="1" customHeight="1"/>
    <row r="97" s="211" customFormat="1" customHeight="1"/>
    <row r="98" s="211" customFormat="1" customHeight="1"/>
    <row r="99" s="211" customFormat="1" customHeight="1"/>
    <row r="100" s="211" customFormat="1" customHeight="1"/>
    <row r="101" s="211" customFormat="1" customHeight="1"/>
    <row r="102" s="211" customFormat="1" customHeight="1"/>
    <row r="103" s="211" customFormat="1" customHeight="1"/>
    <row r="104" s="211" customFormat="1" customHeight="1"/>
    <row r="105" s="211" customFormat="1" customHeight="1"/>
    <row r="106" s="211" customFormat="1" customHeight="1"/>
    <row r="107" s="211" customFormat="1" customHeight="1"/>
    <row r="108" s="211" customFormat="1" customHeight="1"/>
    <row r="109" s="211" customFormat="1" customHeight="1"/>
    <row r="110" s="211" customFormat="1" customHeight="1"/>
    <row r="111" s="211" customFormat="1" customHeight="1"/>
    <row r="112" s="211" customFormat="1" customHeight="1"/>
    <row r="113" s="211" customFormat="1" customHeight="1"/>
    <row r="114" s="211" customFormat="1" customHeight="1"/>
    <row r="115" s="211" customFormat="1" customHeight="1"/>
    <row r="116" s="211" customFormat="1" customHeight="1"/>
    <row r="117" s="211" customFormat="1" customHeight="1"/>
    <row r="118" s="211" customFormat="1" customHeight="1"/>
    <row r="119" s="211" customFormat="1" customHeight="1"/>
    <row r="120" s="211" customFormat="1" customHeight="1"/>
    <row r="121" s="211" customFormat="1" customHeight="1"/>
    <row r="122" s="211" customFormat="1" customHeight="1"/>
    <row r="123" s="211" customFormat="1" customHeight="1"/>
    <row r="124" s="211" customFormat="1" customHeight="1"/>
    <row r="125" s="211" customFormat="1" customHeight="1"/>
    <row r="126" s="211" customFormat="1" customHeight="1"/>
    <row r="127" s="211" customFormat="1" customHeight="1"/>
    <row r="128" s="211" customFormat="1" customHeight="1"/>
    <row r="129" s="211" customFormat="1" customHeight="1"/>
    <row r="130" s="211" customFormat="1" customHeight="1"/>
    <row r="131" s="211" customFormat="1" customHeight="1"/>
    <row r="132" s="211" customFormat="1" customHeight="1"/>
    <row r="133" s="211" customFormat="1" customHeight="1"/>
    <row r="134" s="211" customFormat="1" customHeight="1"/>
    <row r="135" s="211" customFormat="1" customHeight="1"/>
    <row r="136" s="211" customFormat="1" customHeight="1"/>
    <row r="137" s="211" customFormat="1" customHeight="1"/>
    <row r="138" s="211" customFormat="1" customHeight="1"/>
    <row r="139" s="211" customFormat="1" customHeight="1"/>
    <row r="140" s="211" customFormat="1" customHeight="1"/>
    <row r="141" s="211" customFormat="1" customHeight="1"/>
    <row r="142" s="211" customFormat="1" customHeight="1"/>
    <row r="143" s="211" customFormat="1" customHeight="1"/>
    <row r="144" s="211" customFormat="1" customHeight="1"/>
    <row r="145" s="211" customFormat="1" customHeight="1"/>
    <row r="146" s="211" customFormat="1" customHeight="1"/>
    <row r="147" s="211" customFormat="1" customHeight="1"/>
    <row r="148" s="211" customFormat="1" customHeight="1"/>
    <row r="149" s="211" customFormat="1" customHeight="1"/>
    <row r="150" s="211" customFormat="1" customHeight="1"/>
    <row r="151" s="211" customFormat="1" customHeight="1"/>
    <row r="152" s="211" customFormat="1" customHeight="1"/>
    <row r="153" s="211" customFormat="1" customHeight="1"/>
    <row r="154" s="211" customFormat="1" customHeight="1"/>
    <row r="155" s="211" customFormat="1" customHeight="1"/>
    <row r="156" s="211" customFormat="1" customHeight="1"/>
    <row r="157" s="211" customFormat="1" customHeight="1"/>
    <row r="158" s="211" customFormat="1" customHeight="1"/>
    <row r="159" s="211" customFormat="1" customHeight="1"/>
    <row r="160" s="211" customFormat="1" customHeight="1"/>
    <row r="161" s="211" customFormat="1" customHeight="1"/>
    <row r="162" s="211" customFormat="1" customHeight="1"/>
    <row r="163" s="211" customFormat="1" customHeight="1"/>
    <row r="164" s="211" customFormat="1" customHeight="1"/>
    <row r="165" s="211" customFormat="1" customHeight="1"/>
    <row r="166" s="211" customFormat="1" customHeight="1"/>
    <row r="167" s="211" customFormat="1" customHeight="1"/>
    <row r="168" s="211" customFormat="1" customHeight="1"/>
    <row r="169" s="211" customFormat="1" customHeight="1"/>
    <row r="170" s="211" customFormat="1" customHeight="1"/>
    <row r="171" s="211" customFormat="1" customHeight="1"/>
    <row r="172" s="211" customFormat="1" customHeight="1"/>
    <row r="173" s="211" customFormat="1" customHeight="1"/>
    <row r="174" s="211" customFormat="1" customHeight="1"/>
    <row r="175" s="211" customFormat="1" customHeight="1"/>
    <row r="176" s="211" customFormat="1" customHeight="1"/>
    <row r="177" s="211" customFormat="1" customHeight="1"/>
    <row r="178" s="211" customFormat="1" customHeight="1"/>
    <row r="179" s="211" customFormat="1" customHeight="1"/>
    <row r="180" s="211" customFormat="1" customHeight="1"/>
    <row r="181" s="211" customFormat="1" customHeight="1"/>
    <row r="182" s="211" customFormat="1" customHeight="1"/>
    <row r="183" s="211" customFormat="1" customHeight="1"/>
    <row r="184" s="211" customFormat="1" customHeight="1"/>
    <row r="185" s="211" customFormat="1" customHeight="1"/>
    <row r="186" s="211" customFormat="1" customHeight="1"/>
    <row r="187" s="211" customFormat="1" customHeight="1"/>
    <row r="188" s="211" customFormat="1" customHeight="1"/>
    <row r="189" s="211" customFormat="1" customHeight="1"/>
    <row r="190" s="211" customFormat="1" customHeight="1"/>
    <row r="191" s="211" customFormat="1" customHeight="1"/>
    <row r="192" s="211" customFormat="1" customHeight="1"/>
    <row r="193" s="211" customFormat="1" customHeight="1"/>
    <row r="194" s="211" customFormat="1" customHeight="1"/>
    <row r="195" s="211" customFormat="1" customHeight="1"/>
    <row r="196" s="211" customFormat="1" customHeight="1"/>
    <row r="197" s="211" customFormat="1" customHeight="1"/>
    <row r="198" s="211" customFormat="1" customHeight="1"/>
    <row r="199" s="211" customFormat="1" customHeight="1"/>
    <row r="200" s="211" customFormat="1" customHeight="1"/>
    <row r="201" s="211" customFormat="1" customHeight="1"/>
    <row r="202" s="211" customFormat="1" customHeight="1"/>
    <row r="203" s="211" customFormat="1" customHeight="1"/>
    <row r="204" s="211" customFormat="1" customHeight="1"/>
    <row r="205" s="211" customFormat="1" customHeight="1"/>
    <row r="206" s="211" customFormat="1" customHeight="1"/>
    <row r="207" s="211" customFormat="1" customHeight="1"/>
    <row r="208" s="211" customFormat="1" customHeight="1"/>
    <row r="209" s="211" customFormat="1" customHeight="1"/>
    <row r="210" s="211" customFormat="1" customHeight="1"/>
    <row r="211" s="211" customFormat="1" customHeight="1"/>
    <row r="212" s="211" customFormat="1" customHeight="1"/>
    <row r="213" s="211" customFormat="1" customHeight="1"/>
    <row r="214" s="211" customFormat="1" customHeight="1"/>
    <row r="215" s="211" customFormat="1" customHeight="1"/>
    <row r="216" s="211" customFormat="1" customHeight="1"/>
    <row r="217" s="211" customFormat="1" customHeight="1"/>
    <row r="218" s="211" customFormat="1" customHeight="1"/>
    <row r="219" s="211" customFormat="1" customHeight="1"/>
    <row r="220" s="211" customFormat="1" customHeight="1"/>
    <row r="221" s="211" customFormat="1" customHeight="1"/>
    <row r="222" s="211" customFormat="1" customHeight="1"/>
    <row r="223" s="211" customFormat="1" customHeight="1"/>
    <row r="224" s="211" customFormat="1" customHeight="1"/>
    <row r="225" s="211" customFormat="1" customHeight="1"/>
    <row r="226" s="211" customFormat="1" customHeight="1"/>
    <row r="227" s="211" customFormat="1" customHeight="1"/>
    <row r="228" s="211" customFormat="1" customHeight="1"/>
    <row r="229" s="211" customFormat="1" customHeight="1"/>
    <row r="230" s="211" customFormat="1" customHeight="1"/>
    <row r="231" s="211" customFormat="1" customHeight="1"/>
    <row r="232" s="211" customFormat="1" customHeight="1"/>
    <row r="233" s="211" customFormat="1" customHeight="1"/>
    <row r="234" s="211" customFormat="1" customHeight="1"/>
    <row r="235" s="211" customFormat="1" customHeight="1"/>
    <row r="236" s="211" customFormat="1" customHeight="1"/>
    <row r="237" s="211" customFormat="1" customHeight="1"/>
    <row r="238" s="211" customFormat="1" customHeight="1"/>
    <row r="239" s="211" customFormat="1" customHeight="1"/>
    <row r="240" s="211" customFormat="1" customHeight="1"/>
    <row r="241" s="211" customFormat="1" customHeight="1"/>
    <row r="242" s="211" customFormat="1" customHeight="1"/>
    <row r="243" s="211" customFormat="1" customHeight="1"/>
    <row r="244" s="211" customFormat="1" customHeight="1"/>
    <row r="245" s="211" customFormat="1" customHeight="1"/>
    <row r="246" s="211" customFormat="1" customHeight="1"/>
    <row r="247" s="211" customFormat="1" customHeight="1"/>
    <row r="248" s="211" customFormat="1" customHeight="1"/>
    <row r="249" s="211" customFormat="1" customHeight="1"/>
    <row r="250" s="211" customFormat="1" customHeight="1"/>
    <row r="251" s="211" customFormat="1" customHeight="1"/>
    <row r="252" s="211" customFormat="1" customHeight="1"/>
    <row r="253" s="211" customFormat="1" customHeight="1"/>
    <row r="254" s="211" customFormat="1" customHeight="1"/>
    <row r="255" s="211" customFormat="1" customHeight="1"/>
    <row r="256" s="211" customFormat="1" customHeight="1"/>
    <row r="257" s="211" customFormat="1" customHeight="1"/>
    <row r="258" s="211" customFormat="1" customHeight="1"/>
    <row r="259" s="211" customFormat="1" customHeight="1"/>
    <row r="260" s="211" customFormat="1" customHeight="1"/>
    <row r="261" s="211" customFormat="1" customHeight="1"/>
    <row r="262" s="211" customFormat="1" customHeight="1"/>
    <row r="263" s="211" customFormat="1" customHeight="1"/>
    <row r="264" s="211" customFormat="1" customHeight="1"/>
    <row r="265" s="211" customFormat="1" customHeight="1"/>
    <row r="266" s="211" customFormat="1" customHeight="1"/>
    <row r="267" s="211" customFormat="1" customHeight="1"/>
    <row r="268" s="211" customFormat="1" customHeight="1"/>
    <row r="269" s="211" customFormat="1" customHeight="1"/>
    <row r="270" s="211" customFormat="1" customHeight="1"/>
    <row r="271" s="211" customFormat="1" customHeight="1"/>
    <row r="272" s="211" customFormat="1" customHeight="1"/>
    <row r="273" s="211" customFormat="1" customHeight="1"/>
    <row r="274" s="211" customFormat="1" customHeight="1"/>
    <row r="275" s="211" customFormat="1" customHeight="1"/>
    <row r="276" s="211" customFormat="1" customHeight="1"/>
    <row r="277" s="211" customFormat="1" customHeight="1"/>
    <row r="278" s="211" customFormat="1" customHeight="1"/>
    <row r="279" s="211" customFormat="1" customHeight="1"/>
    <row r="280" s="211" customFormat="1" customHeight="1"/>
    <row r="281" s="211" customFormat="1" customHeight="1"/>
    <row r="282" s="211" customFormat="1" customHeight="1"/>
    <row r="283" s="211" customFormat="1" customHeight="1"/>
    <row r="284" s="211" customFormat="1" customHeight="1"/>
    <row r="285" s="211" customFormat="1" customHeight="1"/>
    <row r="286" s="211" customFormat="1" customHeight="1"/>
    <row r="287" s="211" customFormat="1" customHeight="1"/>
    <row r="288" s="211" customFormat="1" customHeight="1"/>
    <row r="289" s="211" customFormat="1" customHeight="1"/>
    <row r="290" s="211" customFormat="1" customHeight="1"/>
    <row r="291" s="211" customFormat="1" customHeight="1"/>
    <row r="292" s="211" customFormat="1" customHeight="1"/>
    <row r="293" s="211" customFormat="1" customHeight="1"/>
    <row r="294" s="211" customFormat="1" customHeight="1"/>
    <row r="295" s="211" customFormat="1" customHeight="1"/>
    <row r="296" s="211" customFormat="1" customHeight="1"/>
    <row r="297" s="211" customFormat="1" customHeight="1"/>
    <row r="298" s="211" customFormat="1" customHeight="1"/>
    <row r="299" s="211" customFormat="1" customHeight="1"/>
    <row r="300" s="211" customFormat="1" customHeight="1"/>
    <row r="301" s="211" customFormat="1" customHeight="1"/>
    <row r="302" s="211" customFormat="1" customHeight="1"/>
    <row r="303" s="211" customFormat="1" customHeight="1"/>
    <row r="304" s="211" customFormat="1" customHeight="1"/>
    <row r="305" s="211" customFormat="1" customHeight="1"/>
    <row r="306" s="211" customFormat="1" customHeight="1"/>
    <row r="307" s="211" customFormat="1" customHeight="1"/>
    <row r="308" s="211" customFormat="1" customHeight="1"/>
    <row r="309" s="211" customFormat="1" customHeight="1"/>
    <row r="310" s="211" customFormat="1" customHeight="1"/>
    <row r="311" s="211" customFormat="1" customHeight="1"/>
    <row r="312" s="211" customFormat="1" customHeight="1"/>
    <row r="313" s="211" customFormat="1" customHeight="1"/>
    <row r="314" s="211" customFormat="1" customHeight="1"/>
    <row r="315" s="211" customFormat="1" customHeight="1"/>
    <row r="316" s="211" customFormat="1" customHeight="1"/>
    <row r="317" s="211" customFormat="1" customHeight="1"/>
    <row r="318" s="211" customFormat="1" customHeight="1"/>
    <row r="319" s="211" customFormat="1" customHeight="1"/>
    <row r="320" s="211" customFormat="1" customHeight="1"/>
    <row r="321" s="211" customFormat="1" customHeight="1"/>
    <row r="322" s="211" customFormat="1" customHeight="1"/>
    <row r="323" s="211" customFormat="1" customHeight="1"/>
    <row r="324" s="211" customFormat="1" customHeight="1"/>
    <row r="325" s="211" customFormat="1" customHeight="1"/>
    <row r="326" s="211" customFormat="1" customHeight="1"/>
    <row r="327" s="211" customFormat="1" customHeight="1"/>
    <row r="328" s="211" customFormat="1" customHeight="1"/>
    <row r="329" s="211" customFormat="1" customHeight="1"/>
    <row r="330" s="211" customFormat="1" customHeight="1"/>
    <row r="331" s="211" customFormat="1" customHeight="1"/>
    <row r="332" s="211" customFormat="1" customHeight="1"/>
    <row r="333" s="211" customFormat="1" customHeight="1"/>
    <row r="334" s="211" customFormat="1" customHeight="1"/>
    <row r="335" s="211" customFormat="1" customHeight="1"/>
    <row r="336" s="211" customFormat="1" customHeight="1"/>
    <row r="337" s="211" customFormat="1" customHeight="1"/>
    <row r="338" s="211" customFormat="1" customHeight="1"/>
    <row r="339" s="211" customFormat="1" customHeight="1"/>
    <row r="340" s="211" customFormat="1" customHeight="1"/>
    <row r="341" s="211" customFormat="1" customHeight="1"/>
    <row r="342" s="211" customFormat="1" customHeight="1"/>
    <row r="343" s="211" customFormat="1" customHeight="1"/>
    <row r="344" s="211" customFormat="1" customHeight="1"/>
    <row r="345" s="211" customFormat="1" customHeight="1"/>
    <row r="346" s="211" customFormat="1" customHeight="1"/>
    <row r="347" s="211" customFormat="1" customHeight="1"/>
    <row r="348" s="211" customFormat="1" customHeight="1"/>
    <row r="349" s="211" customFormat="1" customHeight="1"/>
    <row r="350" s="211" customFormat="1" customHeight="1"/>
    <row r="351" s="211" customFormat="1" customHeight="1"/>
    <row r="352" s="211" customFormat="1" customHeight="1"/>
    <row r="353" s="211" customFormat="1" customHeight="1"/>
    <row r="354" s="211" customFormat="1" customHeight="1"/>
    <row r="355" s="211" customFormat="1" customHeight="1"/>
    <row r="356" s="211" customFormat="1" customHeight="1"/>
    <row r="357" s="211" customFormat="1" customHeight="1"/>
    <row r="358" s="211" customFormat="1" customHeight="1"/>
    <row r="359" s="211" customFormat="1" customHeight="1"/>
    <row r="360" s="211" customFormat="1" customHeight="1"/>
    <row r="361" s="211" customFormat="1" customHeight="1"/>
    <row r="362" s="211" customFormat="1" customHeight="1"/>
    <row r="363" s="211" customFormat="1" customHeight="1"/>
    <row r="364" s="211" customFormat="1" customHeight="1"/>
    <row r="365" s="211" customFormat="1" customHeight="1"/>
    <row r="366" s="211" customFormat="1" customHeight="1"/>
    <row r="367" s="211" customFormat="1" customHeight="1"/>
    <row r="368" s="211" customFormat="1" customHeight="1"/>
    <row r="369" s="211" customFormat="1" customHeight="1"/>
    <row r="370" s="211" customFormat="1" customHeight="1"/>
    <row r="371" s="211" customFormat="1" customHeight="1"/>
    <row r="372" s="211" customFormat="1" customHeight="1"/>
    <row r="373" s="211" customFormat="1" customHeight="1"/>
    <row r="374" s="211" customFormat="1" customHeight="1"/>
    <row r="375" s="211" customFormat="1" customHeight="1"/>
    <row r="376" s="211" customFormat="1" customHeight="1"/>
    <row r="377" s="211" customFormat="1" customHeight="1"/>
    <row r="378" s="211" customFormat="1" customHeight="1"/>
    <row r="379" s="211" customFormat="1" customHeight="1"/>
    <row r="380" s="211" customFormat="1" customHeight="1"/>
    <row r="381" s="211" customFormat="1" customHeight="1"/>
    <row r="382" s="211" customFormat="1" customHeight="1"/>
    <row r="383" s="211" customFormat="1" customHeight="1"/>
    <row r="384" s="211" customFormat="1" customHeight="1"/>
    <row r="385" s="211" customFormat="1" customHeight="1"/>
    <row r="386" s="211" customFormat="1" customHeight="1"/>
    <row r="387" s="211" customFormat="1" customHeight="1"/>
    <row r="388" s="211" customFormat="1" customHeight="1"/>
    <row r="389" s="211" customFormat="1" customHeight="1"/>
    <row r="390" s="211" customFormat="1" customHeight="1"/>
    <row r="391" s="211" customFormat="1" customHeight="1"/>
    <row r="392" s="211" customFormat="1" customHeight="1"/>
    <row r="393" s="211" customFormat="1" customHeight="1"/>
    <row r="394" s="211" customFormat="1" customHeight="1"/>
    <row r="395" s="211" customFormat="1" customHeight="1"/>
    <row r="396" s="211" customFormat="1" customHeight="1"/>
    <row r="397" s="211" customFormat="1" customHeight="1"/>
    <row r="398" s="211" customFormat="1" customHeight="1"/>
    <row r="399" s="211" customFormat="1" customHeight="1"/>
    <row r="400" s="211" customFormat="1" customHeight="1"/>
    <row r="401" s="211" customFormat="1" customHeight="1"/>
    <row r="402" s="211" customFormat="1" customHeight="1"/>
    <row r="403" s="211" customFormat="1" customHeight="1"/>
    <row r="404" s="211" customFormat="1" customHeight="1"/>
    <row r="405" s="211" customFormat="1" customHeight="1"/>
    <row r="406" s="211" customFormat="1" customHeight="1"/>
    <row r="407" s="211" customFormat="1" customHeight="1"/>
    <row r="408" s="211" customFormat="1" customHeight="1"/>
    <row r="409" s="211" customFormat="1" customHeight="1"/>
    <row r="410" s="211" customFormat="1" customHeight="1"/>
    <row r="411" s="211" customFormat="1" customHeight="1"/>
    <row r="412" s="211" customFormat="1" customHeight="1"/>
    <row r="413" s="211" customFormat="1" customHeight="1"/>
    <row r="414" s="211" customFormat="1" customHeight="1"/>
    <row r="415" s="211" customFormat="1" customHeight="1"/>
    <row r="416" s="211" customFormat="1" customHeight="1"/>
    <row r="417" s="211" customFormat="1" customHeight="1"/>
    <row r="418" s="211" customFormat="1" customHeight="1"/>
    <row r="419" s="211" customFormat="1" customHeight="1"/>
    <row r="420" s="211" customFormat="1" customHeight="1"/>
    <row r="421" s="211" customFormat="1" customHeight="1"/>
    <row r="422" s="211" customFormat="1" customHeight="1"/>
    <row r="423" s="211" customFormat="1" customHeight="1"/>
    <row r="424" s="211" customFormat="1" customHeight="1"/>
    <row r="425" s="211" customFormat="1" customHeight="1"/>
    <row r="426" s="211" customFormat="1" customHeight="1"/>
    <row r="427" s="211" customFormat="1" customHeight="1"/>
    <row r="428" s="211" customFormat="1" customHeight="1"/>
    <row r="429" s="211" customFormat="1" customHeight="1"/>
    <row r="430" s="211" customFormat="1" customHeight="1"/>
    <row r="431" s="211" customFormat="1" customHeight="1"/>
    <row r="432" s="211" customFormat="1" customHeight="1"/>
    <row r="433" s="211" customFormat="1" customHeight="1"/>
    <row r="434" s="211" customFormat="1" customHeight="1"/>
    <row r="435" s="211" customFormat="1" customHeight="1"/>
    <row r="436" s="211" customFormat="1" customHeight="1"/>
    <row r="437" s="211" customFormat="1" customHeight="1"/>
    <row r="438" s="211" customFormat="1" customHeight="1"/>
    <row r="439" s="211" customFormat="1" customHeight="1"/>
    <row r="440" s="211" customFormat="1" customHeight="1"/>
    <row r="441" s="211" customFormat="1" customHeight="1"/>
    <row r="442" s="211" customFormat="1" customHeight="1"/>
    <row r="443" s="211" customFormat="1" customHeight="1"/>
    <row r="444" s="211" customFormat="1" customHeight="1"/>
    <row r="445" s="211" customFormat="1" customHeight="1"/>
    <row r="446" s="211" customFormat="1" customHeight="1"/>
    <row r="447" s="211" customFormat="1" customHeight="1"/>
    <row r="448" s="211" customFormat="1" customHeight="1"/>
    <row r="449" s="211" customFormat="1" customHeight="1"/>
    <row r="450" s="211" customFormat="1" customHeight="1"/>
    <row r="451" s="211" customFormat="1" customHeight="1"/>
    <row r="452" s="211" customFormat="1" customHeight="1"/>
    <row r="453" s="211" customFormat="1" customHeight="1"/>
    <row r="454" s="211" customFormat="1" customHeight="1"/>
    <row r="455" s="211" customFormat="1" customHeight="1"/>
    <row r="456" s="211" customFormat="1" customHeight="1"/>
    <row r="457" s="211" customFormat="1" customHeight="1"/>
    <row r="458" s="211" customFormat="1" customHeight="1"/>
    <row r="459" s="211" customFormat="1" customHeight="1"/>
    <row r="460" s="211" customFormat="1" customHeight="1"/>
    <row r="461" s="211" customFormat="1" customHeight="1"/>
    <row r="462" s="211" customFormat="1" customHeight="1"/>
    <row r="463" s="211" customFormat="1" customHeight="1"/>
    <row r="464" s="211" customFormat="1" customHeight="1"/>
    <row r="465" s="211" customFormat="1" customHeight="1"/>
    <row r="466" s="211" customFormat="1" customHeight="1"/>
    <row r="467" s="211" customFormat="1" customHeight="1"/>
    <row r="468" s="211" customFormat="1" customHeight="1"/>
    <row r="469" s="211" customFormat="1" customHeight="1"/>
    <row r="470" s="211" customFormat="1" customHeight="1"/>
    <row r="471" s="211" customFormat="1" customHeight="1"/>
    <row r="472" s="211" customFormat="1" customHeight="1"/>
    <row r="473" s="211" customFormat="1" customHeight="1"/>
    <row r="474" s="211" customFormat="1" customHeight="1"/>
    <row r="475" s="211" customFormat="1" customHeight="1"/>
    <row r="476" s="211" customFormat="1" customHeight="1"/>
    <row r="477" s="211" customFormat="1" customHeight="1"/>
    <row r="478" s="211" customFormat="1" customHeight="1"/>
    <row r="479" s="211" customFormat="1" customHeight="1"/>
    <row r="480" s="211" customFormat="1" customHeight="1"/>
    <row r="481" s="211" customFormat="1" customHeight="1"/>
    <row r="482" s="211" customFormat="1" customHeight="1"/>
    <row r="483" s="211" customFormat="1" customHeight="1"/>
    <row r="484" s="211" customFormat="1" customHeight="1"/>
    <row r="485" s="211" customFormat="1" customHeight="1"/>
    <row r="486" s="211" customFormat="1" customHeight="1"/>
    <row r="487" s="211" customFormat="1" customHeight="1"/>
    <row r="488" s="211" customFormat="1" customHeight="1"/>
    <row r="489" s="211" customFormat="1" customHeight="1"/>
    <row r="490" s="211" customFormat="1" customHeight="1"/>
    <row r="491" s="211" customFormat="1" customHeight="1"/>
    <row r="492" s="211" customFormat="1" customHeight="1"/>
    <row r="493" s="211" customFormat="1" customHeight="1"/>
    <row r="494" s="211" customFormat="1" customHeight="1"/>
    <row r="495" s="211" customFormat="1" customHeight="1"/>
    <row r="496" s="211" customFormat="1" customHeight="1"/>
    <row r="497" s="211" customFormat="1" customHeight="1"/>
    <row r="498" s="211" customFormat="1" customHeight="1"/>
    <row r="499" s="211" customFormat="1" customHeight="1"/>
    <row r="500" s="211" customFormat="1" customHeight="1"/>
    <row r="501" s="211" customFormat="1" customHeight="1"/>
    <row r="502" s="211" customFormat="1" customHeight="1"/>
    <row r="503" s="211" customFormat="1" customHeight="1"/>
    <row r="504" s="211" customFormat="1" customHeight="1"/>
    <row r="505" s="211" customFormat="1" customHeight="1"/>
    <row r="506" s="211" customFormat="1" customHeight="1"/>
    <row r="507" s="211" customFormat="1" customHeight="1"/>
    <row r="508" s="211" customFormat="1" customHeight="1"/>
    <row r="509" s="211" customFormat="1" customHeight="1"/>
    <row r="510" s="211" customFormat="1" customHeight="1"/>
    <row r="511" s="211" customFormat="1" customHeight="1"/>
    <row r="512" s="211" customFormat="1" customHeight="1"/>
    <row r="513" s="211" customFormat="1" customHeight="1"/>
    <row r="514" s="211" customFormat="1" customHeight="1"/>
    <row r="515" s="211" customFormat="1" customHeight="1"/>
    <row r="516" s="211" customFormat="1" customHeight="1"/>
    <row r="517" s="211" customFormat="1" customHeight="1"/>
    <row r="518" s="211" customFormat="1" customHeight="1"/>
    <row r="519" s="211" customFormat="1" customHeight="1"/>
    <row r="520" s="211" customFormat="1" customHeight="1"/>
    <row r="521" s="211" customFormat="1" customHeight="1"/>
    <row r="522" s="211" customFormat="1" customHeight="1"/>
    <row r="523" s="211" customFormat="1" customHeight="1"/>
    <row r="524" s="211" customFormat="1" customHeight="1"/>
    <row r="525" s="211" customFormat="1" customHeight="1"/>
    <row r="526" s="211" customFormat="1" customHeight="1"/>
    <row r="527" s="211" customFormat="1" customHeight="1"/>
    <row r="528" s="211" customFormat="1" customHeight="1"/>
    <row r="529" s="211" customFormat="1" customHeight="1"/>
    <row r="530" s="211" customFormat="1" customHeight="1"/>
    <row r="531" s="211" customFormat="1" customHeight="1"/>
    <row r="532" s="211" customFormat="1" customHeight="1"/>
    <row r="533" s="211" customFormat="1" customHeight="1"/>
    <row r="534" s="211" customFormat="1" customHeight="1"/>
    <row r="535" s="211" customFormat="1" customHeight="1"/>
    <row r="536" s="211" customFormat="1" customHeight="1"/>
    <row r="537" s="211" customFormat="1" customHeight="1"/>
    <row r="538" s="211" customFormat="1" customHeight="1"/>
    <row r="539" s="211" customFormat="1" customHeight="1"/>
    <row r="540" s="211" customFormat="1" customHeight="1"/>
    <row r="541" s="211" customFormat="1" customHeight="1"/>
    <row r="542" s="211" customFormat="1" customHeight="1"/>
    <row r="543" s="211" customFormat="1" customHeight="1"/>
    <row r="544" s="211" customFormat="1" customHeight="1"/>
    <row r="545" s="211" customFormat="1" customHeight="1"/>
    <row r="546" s="211" customFormat="1" customHeight="1"/>
    <row r="547" s="211" customFormat="1" customHeight="1"/>
    <row r="548" s="211" customFormat="1" customHeight="1"/>
    <row r="549" s="211" customFormat="1" customHeight="1"/>
    <row r="550" s="211" customFormat="1" customHeight="1"/>
    <row r="551" s="211" customFormat="1" customHeight="1"/>
    <row r="552" s="211" customFormat="1" customHeight="1"/>
    <row r="553" s="211" customFormat="1" customHeight="1"/>
    <row r="554" s="211" customFormat="1" customHeight="1"/>
    <row r="555" s="211" customFormat="1" customHeight="1"/>
    <row r="556" s="211" customFormat="1" customHeight="1"/>
    <row r="557" s="211" customFormat="1" customHeight="1"/>
    <row r="558" s="211" customFormat="1" customHeight="1"/>
    <row r="559" s="211" customFormat="1" customHeight="1"/>
    <row r="560" s="211" customFormat="1" customHeight="1"/>
    <row r="561" s="211" customFormat="1" customHeight="1"/>
    <row r="562" s="211" customFormat="1" customHeight="1"/>
    <row r="563" s="211" customFormat="1" customHeight="1"/>
    <row r="564" s="211" customFormat="1" customHeight="1"/>
    <row r="565" s="211" customFormat="1" customHeight="1"/>
    <row r="566" s="211" customFormat="1" customHeight="1"/>
    <row r="567" s="211" customFormat="1" customHeight="1"/>
    <row r="568" s="211" customFormat="1" customHeight="1"/>
    <row r="569" s="211" customFormat="1" customHeight="1"/>
    <row r="570" s="211" customFormat="1" customHeight="1"/>
    <row r="571" s="211" customFormat="1" customHeight="1"/>
    <row r="572" s="211" customFormat="1" customHeight="1"/>
    <row r="573" s="211" customFormat="1" customHeight="1"/>
    <row r="574" s="211" customFormat="1" customHeight="1"/>
    <row r="575" s="211" customFormat="1" customHeight="1"/>
    <row r="576" s="211" customFormat="1" customHeight="1"/>
    <row r="577" s="211" customFormat="1" customHeight="1"/>
    <row r="578" s="211" customFormat="1" customHeight="1"/>
    <row r="579" s="211" customFormat="1" customHeight="1"/>
    <row r="580" s="211" customFormat="1" customHeight="1"/>
    <row r="581" s="211" customFormat="1" customHeight="1"/>
    <row r="582" s="211" customFormat="1" customHeight="1"/>
    <row r="583" s="211" customFormat="1" customHeight="1"/>
    <row r="584" s="211" customFormat="1" customHeight="1"/>
    <row r="585" s="211" customFormat="1" customHeight="1"/>
    <row r="586" s="211" customFormat="1" customHeight="1"/>
    <row r="587" s="211" customFormat="1" customHeight="1"/>
    <row r="588" s="211" customFormat="1" customHeight="1"/>
    <row r="589" s="211" customFormat="1" customHeight="1"/>
    <row r="590" s="211" customFormat="1" customHeight="1"/>
    <row r="591" s="211" customFormat="1" customHeight="1"/>
    <row r="592" s="211" customFormat="1" customHeight="1"/>
    <row r="593" s="211" customFormat="1" customHeight="1"/>
    <row r="594" s="211" customFormat="1" customHeight="1"/>
    <row r="595" s="211" customFormat="1" customHeight="1"/>
    <row r="596" s="211" customFormat="1" customHeight="1"/>
    <row r="597" s="211" customFormat="1" customHeight="1"/>
    <row r="598" s="211" customFormat="1" customHeight="1"/>
    <row r="599" s="211" customFormat="1" customHeight="1"/>
    <row r="600" s="211" customFormat="1" customHeight="1"/>
    <row r="601" s="211" customFormat="1" customHeight="1"/>
    <row r="602" s="211" customFormat="1" customHeight="1"/>
    <row r="603" s="211" customFormat="1" customHeight="1"/>
    <row r="604" s="211" customFormat="1" customHeight="1"/>
    <row r="605" s="211" customFormat="1" customHeight="1"/>
    <row r="606" s="211" customFormat="1" customHeight="1"/>
    <row r="607" s="211" customFormat="1" customHeight="1"/>
    <row r="608" s="211" customFormat="1" customHeight="1"/>
    <row r="609" s="211" customFormat="1" customHeight="1"/>
    <row r="610" s="211" customFormat="1" customHeight="1"/>
    <row r="611" s="211" customFormat="1" customHeight="1"/>
    <row r="612" s="211" customFormat="1" customHeight="1"/>
    <row r="613" s="211" customFormat="1" customHeight="1"/>
    <row r="614" s="211" customFormat="1" customHeight="1"/>
    <row r="615" s="211" customFormat="1" customHeight="1"/>
    <row r="616" s="211" customFormat="1" customHeight="1"/>
    <row r="617" s="211" customFormat="1" customHeight="1"/>
    <row r="618" s="211" customFormat="1" customHeight="1"/>
    <row r="619" s="211" customFormat="1" customHeight="1"/>
    <row r="620" s="211" customFormat="1" customHeight="1"/>
    <row r="621" s="211" customFormat="1" customHeight="1"/>
    <row r="622" s="211" customFormat="1" customHeight="1"/>
    <row r="623" s="211" customFormat="1" customHeight="1"/>
    <row r="624" s="211" customFormat="1" customHeight="1"/>
    <row r="625" s="211" customFormat="1" customHeight="1"/>
    <row r="626" s="211" customFormat="1" customHeight="1"/>
    <row r="627" s="211" customFormat="1" customHeight="1"/>
    <row r="628" s="211" customFormat="1" customHeight="1"/>
    <row r="629" s="211" customFormat="1" customHeight="1"/>
    <row r="630" s="211" customFormat="1" customHeight="1"/>
    <row r="631" s="211" customFormat="1" customHeight="1"/>
    <row r="632" s="211" customFormat="1" customHeight="1"/>
    <row r="633" s="211" customFormat="1" customHeight="1"/>
    <row r="634" s="211" customFormat="1" customHeight="1"/>
    <row r="635" s="211" customFormat="1" customHeight="1"/>
    <row r="636" s="211" customFormat="1" customHeight="1"/>
    <row r="637" s="211" customFormat="1" customHeight="1"/>
    <row r="638" s="211" customFormat="1" customHeight="1"/>
    <row r="639" s="211" customFormat="1" customHeight="1"/>
    <row r="640" s="211" customFormat="1" customHeight="1"/>
    <row r="641" s="211" customFormat="1" customHeight="1"/>
    <row r="642" s="211" customFormat="1" customHeight="1"/>
    <row r="643" s="211" customFormat="1" customHeight="1"/>
    <row r="644" s="211" customFormat="1" customHeight="1"/>
    <row r="645" s="211" customFormat="1" customHeight="1"/>
    <row r="646" s="211" customFormat="1" customHeight="1"/>
    <row r="647" s="211" customFormat="1" customHeight="1"/>
    <row r="648" s="211" customFormat="1" customHeight="1"/>
    <row r="649" s="211" customFormat="1" customHeight="1"/>
    <row r="650" s="211" customFormat="1" customHeight="1"/>
    <row r="651" s="211" customFormat="1" customHeight="1"/>
    <row r="652" s="211" customFormat="1" customHeight="1"/>
    <row r="653" s="211" customFormat="1" customHeight="1"/>
    <row r="654" s="211" customFormat="1" customHeight="1"/>
    <row r="655" s="211" customFormat="1" customHeight="1"/>
    <row r="656" s="211" customFormat="1" customHeight="1"/>
    <row r="657" s="211" customFormat="1" customHeight="1"/>
    <row r="658" s="211" customFormat="1" customHeight="1"/>
    <row r="659" s="211" customFormat="1" customHeight="1"/>
    <row r="660" s="211" customFormat="1" customHeight="1"/>
    <row r="661" s="211" customFormat="1" customHeight="1"/>
    <row r="662" s="211" customFormat="1" customHeight="1"/>
    <row r="663" s="211" customFormat="1" customHeight="1"/>
    <row r="664" s="211" customFormat="1" customHeight="1"/>
    <row r="665" s="211" customFormat="1" customHeight="1"/>
    <row r="666" s="211" customFormat="1" customHeight="1"/>
    <row r="667" s="211" customFormat="1" customHeight="1"/>
    <row r="668" s="211" customFormat="1" customHeight="1"/>
    <row r="669" s="211" customFormat="1" customHeight="1"/>
    <row r="670" s="211" customFormat="1" customHeight="1"/>
    <row r="671" s="211" customFormat="1" customHeight="1"/>
    <row r="672" s="211" customFormat="1" customHeight="1"/>
    <row r="673" s="211" customFormat="1" customHeight="1"/>
    <row r="674" s="211" customFormat="1" customHeight="1"/>
    <row r="675" s="211" customFormat="1" customHeight="1"/>
    <row r="676" s="211" customFormat="1" customHeight="1"/>
    <row r="677" s="211" customFormat="1" customHeight="1"/>
    <row r="678" s="211" customFormat="1" customHeight="1"/>
    <row r="679" s="211" customFormat="1" customHeight="1"/>
    <row r="680" s="211" customFormat="1" customHeight="1"/>
    <row r="681" s="211" customFormat="1" customHeight="1"/>
    <row r="682" s="211" customFormat="1" customHeight="1"/>
    <row r="683" s="211" customFormat="1" customHeight="1"/>
    <row r="684" s="211" customFormat="1" customHeight="1"/>
    <row r="685" s="211" customFormat="1" customHeight="1"/>
    <row r="686" s="211" customFormat="1" customHeight="1"/>
    <row r="687" s="211" customFormat="1" customHeight="1"/>
    <row r="688" s="211" customFormat="1" customHeight="1"/>
    <row r="689" s="211" customFormat="1" customHeight="1"/>
    <row r="690" s="211" customFormat="1" customHeight="1"/>
    <row r="691" s="211" customFormat="1" customHeight="1"/>
    <row r="692" s="211" customFormat="1" customHeight="1"/>
    <row r="693" s="211" customFormat="1" customHeight="1"/>
    <row r="694" s="211" customFormat="1" customHeight="1"/>
    <row r="695" s="211" customFormat="1" customHeight="1"/>
    <row r="696" s="211" customFormat="1" customHeight="1"/>
    <row r="697" s="211" customFormat="1" customHeight="1"/>
    <row r="698" s="211" customFormat="1" customHeight="1"/>
    <row r="699" s="211" customFormat="1" customHeight="1"/>
    <row r="700" s="211" customFormat="1" customHeight="1"/>
    <row r="701" s="211" customFormat="1" customHeight="1"/>
    <row r="702" s="211" customFormat="1" customHeight="1"/>
    <row r="703" s="211" customFormat="1" customHeight="1"/>
    <row r="704" s="211" customFormat="1" customHeight="1"/>
    <row r="705" s="211" customFormat="1" customHeight="1"/>
    <row r="706" s="211" customFormat="1" customHeight="1"/>
    <row r="707" s="211" customFormat="1" customHeight="1"/>
    <row r="708" s="211" customFormat="1" customHeight="1"/>
    <row r="709" s="211" customFormat="1" customHeight="1"/>
    <row r="710" s="211" customFormat="1" customHeight="1"/>
    <row r="711" s="211" customFormat="1" customHeight="1"/>
    <row r="712" s="211" customFormat="1" customHeight="1"/>
    <row r="713" s="211" customFormat="1" customHeight="1"/>
    <row r="714" s="211" customFormat="1" customHeight="1"/>
    <row r="715" s="211" customFormat="1" customHeight="1"/>
    <row r="716" s="211" customFormat="1" customHeight="1"/>
    <row r="717" s="211" customFormat="1" customHeight="1"/>
    <row r="718" s="211" customFormat="1" customHeight="1"/>
    <row r="719" s="211" customFormat="1" customHeight="1"/>
    <row r="720" s="211" customFormat="1" customHeight="1"/>
    <row r="721" s="211" customFormat="1" customHeight="1"/>
    <row r="722" s="211" customFormat="1" customHeight="1"/>
    <row r="723" s="211" customFormat="1" customHeight="1"/>
    <row r="724" s="211" customFormat="1" customHeight="1"/>
    <row r="725" s="211" customFormat="1" customHeight="1"/>
    <row r="726" s="211" customFormat="1" customHeight="1"/>
    <row r="727" s="211" customFormat="1" customHeight="1"/>
    <row r="728" s="211" customFormat="1" customHeight="1"/>
    <row r="729" s="211" customFormat="1" customHeight="1"/>
    <row r="730" s="211" customFormat="1" customHeight="1"/>
    <row r="731" s="211" customFormat="1" customHeight="1"/>
    <row r="732" s="211" customFormat="1" customHeight="1"/>
    <row r="733" s="211" customFormat="1" customHeight="1"/>
    <row r="734" s="211" customFormat="1" customHeight="1"/>
    <row r="735" s="211" customFormat="1" customHeight="1"/>
    <row r="736" s="211" customFormat="1" customHeight="1"/>
    <row r="737" s="211" customFormat="1" customHeight="1"/>
    <row r="738" s="211" customFormat="1" customHeight="1"/>
    <row r="739" s="211" customFormat="1" customHeight="1"/>
    <row r="740" s="211" customFormat="1" customHeight="1"/>
    <row r="741" s="211" customFormat="1" customHeight="1"/>
    <row r="742" s="211" customFormat="1" customHeight="1"/>
    <row r="743" s="211" customFormat="1" customHeight="1"/>
    <row r="744" s="211" customFormat="1" customHeight="1"/>
    <row r="745" s="211" customFormat="1" customHeight="1"/>
    <row r="746" s="211" customFormat="1" customHeight="1"/>
    <row r="747" s="211" customFormat="1" customHeight="1"/>
    <row r="748" s="211" customFormat="1" customHeight="1"/>
    <row r="749" s="211" customFormat="1" customHeight="1"/>
    <row r="750" s="211" customFormat="1" customHeight="1"/>
    <row r="751" s="211" customFormat="1" customHeight="1"/>
    <row r="752" s="211" customFormat="1" customHeight="1"/>
    <row r="753" s="211" customFormat="1" customHeight="1"/>
    <row r="754" s="211" customFormat="1" customHeight="1"/>
    <row r="755" s="211" customFormat="1" customHeight="1"/>
    <row r="756" s="211" customFormat="1" customHeight="1"/>
    <row r="757" s="211" customFormat="1" customHeight="1"/>
    <row r="758" s="211" customFormat="1" customHeight="1"/>
    <row r="759" s="211" customFormat="1" customHeight="1"/>
    <row r="760" s="211" customFormat="1" customHeight="1"/>
    <row r="761" s="211" customFormat="1" customHeight="1"/>
    <row r="762" s="211" customFormat="1" customHeight="1"/>
    <row r="763" s="211" customFormat="1" customHeight="1"/>
    <row r="764" s="211" customFormat="1" customHeight="1"/>
    <row r="765" s="211" customFormat="1" customHeight="1"/>
    <row r="766" s="211" customFormat="1" customHeight="1"/>
    <row r="767" s="211" customFormat="1" customHeight="1"/>
    <row r="768" s="211" customFormat="1" customHeight="1"/>
    <row r="769" s="211" customFormat="1" customHeight="1"/>
    <row r="770" s="211" customFormat="1" customHeight="1"/>
    <row r="771" s="211" customFormat="1" customHeight="1"/>
    <row r="772" s="211" customFormat="1" customHeight="1"/>
    <row r="773" s="211" customFormat="1" customHeight="1"/>
    <row r="774" s="211" customFormat="1" customHeight="1"/>
    <row r="775" s="211" customFormat="1" customHeight="1"/>
    <row r="776" s="211" customFormat="1" customHeight="1"/>
    <row r="777" s="211" customFormat="1" customHeight="1"/>
    <row r="778" s="211" customFormat="1" customHeight="1"/>
    <row r="779" s="211" customFormat="1" customHeight="1"/>
    <row r="780" s="211" customFormat="1" customHeight="1"/>
    <row r="781" s="211" customFormat="1" customHeight="1"/>
    <row r="782" s="211" customFormat="1" customHeight="1"/>
    <row r="783" s="211" customFormat="1" customHeight="1"/>
    <row r="784" s="211" customFormat="1" customHeight="1"/>
    <row r="785" s="211" customFormat="1" customHeight="1"/>
    <row r="786" s="211" customFormat="1" customHeight="1"/>
    <row r="787" s="211" customFormat="1" customHeight="1"/>
    <row r="788" s="211" customFormat="1" customHeight="1"/>
    <row r="789" s="211" customFormat="1" customHeight="1"/>
    <row r="790" s="211" customFormat="1" customHeight="1"/>
    <row r="791" s="211" customFormat="1" customHeight="1"/>
    <row r="792" s="211" customFormat="1" customHeight="1"/>
    <row r="793" s="211" customFormat="1" customHeight="1"/>
    <row r="794" s="211" customFormat="1" customHeight="1"/>
    <row r="795" s="211" customFormat="1" customHeight="1"/>
    <row r="796" s="211" customFormat="1" customHeight="1"/>
    <row r="797" s="211" customFormat="1" customHeight="1"/>
    <row r="798" s="211" customFormat="1" customHeight="1"/>
    <row r="799" s="211" customFormat="1" customHeight="1"/>
    <row r="800" s="211" customFormat="1" customHeight="1"/>
    <row r="801" s="211" customFormat="1" customHeight="1"/>
    <row r="802" s="211" customFormat="1" customHeight="1"/>
    <row r="803" s="211" customFormat="1" customHeight="1"/>
    <row r="804" s="211" customFormat="1" customHeight="1"/>
    <row r="805" s="211" customFormat="1" customHeight="1"/>
    <row r="806" s="211" customFormat="1" customHeight="1"/>
    <row r="807" s="211" customFormat="1" customHeight="1"/>
    <row r="808" s="211" customFormat="1" customHeight="1"/>
    <row r="809" s="211" customFormat="1" customHeight="1"/>
    <row r="810" s="211" customFormat="1" customHeight="1"/>
    <row r="811" s="211" customFormat="1" customHeight="1"/>
    <row r="812" s="211" customFormat="1" customHeight="1"/>
    <row r="813" s="211" customFormat="1" customHeight="1"/>
    <row r="814" s="211" customFormat="1" customHeight="1"/>
    <row r="815" s="211" customFormat="1" customHeight="1"/>
    <row r="816" s="211" customFormat="1" customHeight="1"/>
    <row r="817" s="211" customFormat="1" customHeight="1"/>
    <row r="818" s="211" customFormat="1" customHeight="1"/>
    <row r="819" s="211" customFormat="1" customHeight="1"/>
    <row r="820" s="211" customFormat="1" customHeight="1"/>
    <row r="821" s="211" customFormat="1" customHeight="1"/>
    <row r="822" s="211" customFormat="1" customHeight="1"/>
    <row r="823" s="211" customFormat="1" customHeight="1"/>
    <row r="824" s="211" customFormat="1" customHeight="1"/>
    <row r="825" s="211" customFormat="1" customHeight="1"/>
    <row r="826" s="211" customFormat="1" customHeight="1"/>
    <row r="827" s="211" customFormat="1" customHeight="1"/>
    <row r="828" s="211" customFormat="1" customHeight="1"/>
    <row r="829" s="211" customFormat="1" customHeight="1"/>
    <row r="830" s="211" customFormat="1" customHeight="1"/>
    <row r="831" s="211" customFormat="1" customHeight="1"/>
    <row r="832" s="211" customFormat="1" customHeight="1"/>
    <row r="833" s="211" customFormat="1" customHeight="1"/>
    <row r="834" s="211" customFormat="1" customHeight="1"/>
    <row r="835" s="211" customFormat="1" customHeight="1"/>
    <row r="836" s="211" customFormat="1" customHeight="1"/>
    <row r="837" s="211" customFormat="1" customHeight="1"/>
    <row r="838" s="211" customFormat="1" customHeight="1"/>
    <row r="839" s="211" customFormat="1" customHeight="1"/>
    <row r="840" s="211" customFormat="1" customHeight="1"/>
    <row r="841" s="211" customFormat="1" customHeight="1"/>
    <row r="842" s="211" customFormat="1" customHeight="1"/>
    <row r="843" s="211" customFormat="1" customHeight="1"/>
    <row r="844" s="211" customFormat="1" customHeight="1"/>
    <row r="845" s="211" customFormat="1" customHeight="1"/>
    <row r="846" s="211" customFormat="1" customHeight="1"/>
    <row r="847" s="211" customFormat="1" customHeight="1"/>
    <row r="848" s="211" customFormat="1" customHeight="1"/>
    <row r="849" s="211" customFormat="1" customHeight="1"/>
    <row r="850" s="211" customFormat="1" customHeight="1"/>
    <row r="851" s="211" customFormat="1" customHeight="1"/>
    <row r="852" s="211" customFormat="1" customHeight="1"/>
    <row r="853" s="211" customFormat="1" customHeight="1"/>
    <row r="854" s="211" customFormat="1" customHeight="1"/>
    <row r="855" s="211" customFormat="1" customHeight="1"/>
    <row r="856" s="211" customFormat="1" customHeight="1"/>
    <row r="857" s="211" customFormat="1" customHeight="1"/>
    <row r="858" s="211" customFormat="1" customHeight="1"/>
    <row r="859" s="211" customFormat="1" customHeight="1"/>
    <row r="860" s="211" customFormat="1" customHeight="1"/>
    <row r="861" s="211" customFormat="1" customHeight="1"/>
    <row r="862" s="211" customFormat="1" customHeight="1"/>
    <row r="863" s="211" customFormat="1" customHeight="1"/>
    <row r="864" s="211" customFormat="1" customHeight="1"/>
    <row r="865" s="211" customFormat="1" customHeight="1"/>
    <row r="866" s="211" customFormat="1" customHeight="1"/>
    <row r="867" s="211" customFormat="1" customHeight="1"/>
    <row r="868" s="211" customFormat="1" customHeight="1"/>
    <row r="869" s="211" customFormat="1" customHeight="1"/>
    <row r="870" s="211" customFormat="1" customHeight="1"/>
    <row r="871" s="211" customFormat="1" customHeight="1"/>
    <row r="872" s="211" customFormat="1" customHeight="1"/>
    <row r="873" s="211" customFormat="1" customHeight="1"/>
    <row r="874" s="211" customFormat="1" customHeight="1"/>
    <row r="875" s="211" customFormat="1" customHeight="1"/>
    <row r="876" s="211" customFormat="1" customHeight="1"/>
    <row r="877" s="211" customFormat="1" customHeight="1"/>
    <row r="878" s="211" customFormat="1" customHeight="1"/>
    <row r="879" s="211" customFormat="1" customHeight="1"/>
    <row r="880" s="211" customFormat="1" customHeight="1"/>
    <row r="881" s="211" customFormat="1" customHeight="1"/>
    <row r="882" s="211" customFormat="1" customHeight="1"/>
    <row r="883" s="211" customFormat="1" customHeight="1"/>
    <row r="884" s="211" customFormat="1" customHeight="1"/>
    <row r="885" s="211" customFormat="1" customHeight="1"/>
    <row r="886" s="211" customFormat="1" customHeight="1"/>
    <row r="887" s="211" customFormat="1" customHeight="1"/>
    <row r="888" s="211" customFormat="1" customHeight="1"/>
    <row r="889" s="211" customFormat="1" customHeight="1"/>
    <row r="890" s="211" customFormat="1" customHeight="1"/>
    <row r="891" s="211" customFormat="1" customHeight="1"/>
    <row r="892" s="211" customFormat="1" customHeight="1"/>
    <row r="893" s="211" customFormat="1" customHeight="1"/>
    <row r="894" s="211" customFormat="1" customHeight="1"/>
    <row r="895" s="211" customFormat="1" customHeight="1"/>
    <row r="896" s="211" customFormat="1" customHeight="1"/>
    <row r="897" s="211" customFormat="1" customHeight="1"/>
    <row r="898" s="211" customFormat="1" customHeight="1"/>
    <row r="899" s="211" customFormat="1" customHeight="1"/>
    <row r="900" s="211" customFormat="1" customHeight="1"/>
    <row r="901" s="211" customFormat="1" customHeight="1"/>
    <row r="902" s="211" customFormat="1" customHeight="1"/>
    <row r="903" s="211" customFormat="1" customHeight="1"/>
    <row r="904" s="211" customFormat="1" customHeight="1"/>
    <row r="905" s="211" customFormat="1" customHeight="1"/>
    <row r="906" s="211" customFormat="1" customHeight="1"/>
    <row r="907" s="211" customFormat="1" customHeight="1"/>
    <row r="908" s="211" customFormat="1" customHeight="1"/>
    <row r="909" s="211" customFormat="1" customHeight="1"/>
    <row r="910" s="211" customFormat="1" customHeight="1"/>
    <row r="911" s="211" customFormat="1" customHeight="1"/>
    <row r="912" s="211" customFormat="1" customHeight="1"/>
    <row r="913" s="211" customFormat="1" customHeight="1"/>
    <row r="914" s="211" customFormat="1" customHeight="1"/>
    <row r="915" s="211" customFormat="1" customHeight="1"/>
    <row r="916" s="211" customFormat="1" customHeight="1"/>
    <row r="917" s="211" customFormat="1" customHeight="1"/>
    <row r="918" s="211" customFormat="1" customHeight="1"/>
    <row r="919" s="211" customFormat="1" customHeight="1"/>
    <row r="920" s="211" customFormat="1" customHeight="1"/>
    <row r="921" s="211" customFormat="1" customHeight="1"/>
    <row r="922" s="211" customFormat="1" customHeight="1"/>
    <row r="923" s="211" customFormat="1" customHeight="1"/>
    <row r="924" s="211" customFormat="1" customHeight="1"/>
    <row r="925" s="211" customFormat="1" customHeight="1"/>
    <row r="926" s="211" customFormat="1" customHeight="1"/>
    <row r="927" s="211" customFormat="1" customHeight="1"/>
    <row r="928" s="211" customFormat="1" customHeight="1"/>
    <row r="929" s="211" customFormat="1" customHeight="1"/>
    <row r="930" s="211" customFormat="1" customHeight="1"/>
    <row r="931" s="211" customFormat="1" customHeight="1"/>
    <row r="932" s="211" customFormat="1" customHeight="1"/>
    <row r="933" s="211" customFormat="1" customHeight="1"/>
    <row r="934" s="211" customFormat="1" customHeight="1"/>
    <row r="935" s="211" customFormat="1" customHeight="1"/>
    <row r="936" s="211" customFormat="1" customHeight="1"/>
    <row r="937" s="211" customFormat="1" customHeight="1"/>
    <row r="938" s="211" customFormat="1" customHeight="1"/>
    <row r="939" s="211" customFormat="1" customHeight="1"/>
    <row r="940" s="211" customFormat="1" customHeight="1"/>
    <row r="941" s="211" customFormat="1" customHeight="1"/>
    <row r="942" s="211" customFormat="1" customHeight="1"/>
    <row r="943" s="211" customFormat="1" customHeight="1"/>
    <row r="944" s="211" customFormat="1" customHeight="1"/>
    <row r="945" s="211" customFormat="1" customHeight="1"/>
    <row r="946" s="211" customFormat="1" customHeight="1"/>
    <row r="947" s="211" customFormat="1" customHeight="1"/>
    <row r="948" s="211" customFormat="1" customHeight="1"/>
    <row r="949" s="211" customFormat="1" customHeight="1"/>
    <row r="950" s="211" customFormat="1" customHeight="1"/>
    <row r="951" s="211" customFormat="1" customHeight="1"/>
    <row r="952" s="211" customFormat="1" customHeight="1"/>
    <row r="953" s="211" customFormat="1" customHeight="1"/>
    <row r="954" s="211" customFormat="1" customHeight="1"/>
    <row r="955" s="211" customFormat="1" customHeight="1"/>
    <row r="956" s="211" customFormat="1" customHeight="1"/>
    <row r="957" s="211" customFormat="1" customHeight="1"/>
    <row r="958" s="211" customFormat="1" customHeight="1"/>
    <row r="959" s="211" customFormat="1" customHeight="1"/>
    <row r="960" s="211" customFormat="1" customHeight="1"/>
    <row r="961" s="211" customFormat="1" customHeight="1"/>
    <row r="962" s="211" customFormat="1" customHeight="1"/>
    <row r="963" s="211" customFormat="1" customHeight="1"/>
    <row r="964" s="211" customFormat="1" customHeight="1"/>
    <row r="965" s="211" customFormat="1" customHeight="1"/>
    <row r="966" s="211" customFormat="1" customHeight="1"/>
    <row r="967" s="211" customFormat="1" customHeight="1"/>
    <row r="968" s="211" customFormat="1" customHeight="1"/>
    <row r="969" s="211" customFormat="1" customHeight="1"/>
    <row r="970" s="211" customFormat="1" customHeight="1"/>
    <row r="971" s="211" customFormat="1" customHeight="1"/>
    <row r="972" s="211" customFormat="1" customHeight="1"/>
    <row r="973" s="211" customFormat="1" customHeight="1"/>
    <row r="974" s="211" customFormat="1" customHeight="1"/>
    <row r="975" s="211" customFormat="1" customHeight="1"/>
    <row r="976" s="211" customFormat="1" customHeight="1"/>
    <row r="977" s="211" customFormat="1" customHeight="1"/>
    <row r="978" s="211" customFormat="1" customHeight="1"/>
    <row r="979" s="211" customFormat="1" customHeight="1"/>
    <row r="980" s="211" customFormat="1" customHeight="1"/>
    <row r="981" s="211" customFormat="1" customHeight="1"/>
    <row r="982" s="211" customFormat="1" customHeight="1"/>
    <row r="983" s="211" customFormat="1" customHeight="1"/>
    <row r="984" s="211" customFormat="1" customHeight="1"/>
    <row r="985" s="211" customFormat="1" customHeight="1"/>
    <row r="986" s="211" customFormat="1" customHeight="1"/>
    <row r="987" s="211" customFormat="1" customHeight="1"/>
    <row r="988" s="211" customFormat="1" customHeight="1"/>
    <row r="989" s="211" customFormat="1" customHeight="1"/>
    <row r="990" s="211" customFormat="1" customHeight="1"/>
    <row r="991" s="211" customFormat="1" customHeight="1"/>
    <row r="992" s="211" customFormat="1" customHeight="1"/>
    <row r="993" s="211" customFormat="1" customHeight="1"/>
    <row r="994" s="211" customFormat="1" customHeight="1"/>
    <row r="995" s="211" customFormat="1" customHeight="1"/>
    <row r="996" s="211" customFormat="1" customHeight="1"/>
    <row r="997" s="211" customFormat="1" customHeight="1"/>
    <row r="998" s="211" customFormat="1" customHeight="1"/>
  </sheetData>
  <mergeCells count="1">
    <mergeCell ref="A2:B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O26"/>
  <sheetViews>
    <sheetView showZeros="0" workbookViewId="0">
      <selection activeCell="A1" sqref="A1"/>
    </sheetView>
  </sheetViews>
  <sheetFormatPr defaultColWidth="8.75" defaultRowHeight="21" customHeight="1"/>
  <cols>
    <col min="1" max="1" width="25.625" style="134" customWidth="1"/>
    <col min="2" max="2" width="10.375" style="134" customWidth="1"/>
    <col min="3" max="3" width="25.625" style="134" customWidth="1"/>
    <col min="4" max="4" width="10.375" style="134" customWidth="1"/>
    <col min="5" max="6" width="9" style="134" customWidth="1"/>
    <col min="7" max="7" width="11.75" style="134" customWidth="1"/>
    <col min="8" max="32" width="9" style="134" customWidth="1"/>
    <col min="33" max="192" width="8.75" style="134"/>
    <col min="193" max="223" width="9" style="134" customWidth="1"/>
    <col min="224" max="224" width="9" style="184" customWidth="1"/>
    <col min="225" max="16384" width="8.75" style="184"/>
  </cols>
  <sheetData>
    <row r="1" s="182" customFormat="1" ht="19.5" customHeight="1" spans="1:223">
      <c r="A1" s="199" t="s">
        <v>816</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0"/>
      <c r="CW1" s="140"/>
      <c r="CX1" s="140"/>
      <c r="CY1" s="140"/>
      <c r="CZ1" s="140"/>
      <c r="DA1" s="140"/>
      <c r="DB1" s="140"/>
      <c r="DC1" s="140"/>
      <c r="DD1" s="140"/>
      <c r="DE1" s="140"/>
      <c r="DF1" s="140"/>
      <c r="DG1" s="140"/>
      <c r="DH1" s="140"/>
      <c r="DI1" s="140"/>
      <c r="DJ1" s="140"/>
      <c r="DK1" s="140"/>
      <c r="DL1" s="140"/>
      <c r="DM1" s="140"/>
      <c r="DN1" s="140"/>
      <c r="DO1" s="140"/>
      <c r="DP1" s="140"/>
      <c r="DQ1" s="140"/>
      <c r="DR1" s="140"/>
      <c r="DS1" s="140"/>
      <c r="DT1" s="140"/>
      <c r="DU1" s="140"/>
      <c r="DV1" s="140"/>
      <c r="DW1" s="140"/>
      <c r="DX1" s="140"/>
      <c r="DY1" s="140"/>
      <c r="DZ1" s="140"/>
      <c r="EA1" s="140"/>
      <c r="EB1" s="140"/>
      <c r="EC1" s="140"/>
      <c r="ED1" s="140"/>
      <c r="EE1" s="140"/>
      <c r="EF1" s="140"/>
      <c r="EG1" s="140"/>
      <c r="EH1" s="140"/>
      <c r="EI1" s="140"/>
      <c r="EJ1" s="140"/>
      <c r="EK1" s="140"/>
      <c r="EL1" s="140"/>
      <c r="EM1" s="140"/>
      <c r="EN1" s="140"/>
      <c r="EO1" s="140"/>
      <c r="EP1" s="140"/>
      <c r="EQ1" s="140"/>
      <c r="ER1" s="140"/>
      <c r="ES1" s="140"/>
      <c r="ET1" s="140"/>
      <c r="EU1" s="140"/>
      <c r="EV1" s="140"/>
      <c r="EW1" s="140"/>
      <c r="EX1" s="140"/>
      <c r="EY1" s="140"/>
      <c r="EZ1" s="140"/>
      <c r="FA1" s="140"/>
      <c r="FB1" s="140"/>
      <c r="FC1" s="140"/>
      <c r="FD1" s="140"/>
      <c r="FE1" s="140"/>
      <c r="FF1" s="140"/>
      <c r="FG1" s="140"/>
      <c r="FH1" s="140"/>
      <c r="FI1" s="140"/>
      <c r="FJ1" s="140"/>
      <c r="FK1" s="140"/>
      <c r="FL1" s="140"/>
      <c r="FM1" s="140"/>
      <c r="FN1" s="140"/>
      <c r="FO1" s="140"/>
      <c r="FP1" s="140"/>
      <c r="FQ1" s="140"/>
      <c r="FR1" s="140"/>
      <c r="FS1" s="140"/>
      <c r="FT1" s="140"/>
      <c r="FU1" s="140"/>
      <c r="FV1" s="140"/>
      <c r="FW1" s="140"/>
      <c r="FX1" s="140"/>
      <c r="FY1" s="140"/>
      <c r="FZ1" s="140"/>
      <c r="GA1" s="140"/>
      <c r="GB1" s="140"/>
      <c r="GC1" s="140"/>
      <c r="GD1" s="140"/>
      <c r="GE1" s="140"/>
      <c r="GF1" s="140"/>
      <c r="GG1" s="140"/>
      <c r="GH1" s="140"/>
      <c r="GI1" s="140"/>
      <c r="GJ1" s="140"/>
      <c r="GK1" s="140"/>
      <c r="GL1" s="140"/>
      <c r="GM1" s="140"/>
      <c r="GN1" s="140"/>
      <c r="GO1" s="140"/>
      <c r="GP1" s="140"/>
      <c r="GQ1" s="140"/>
      <c r="GR1" s="140"/>
      <c r="GS1" s="140"/>
      <c r="GT1" s="140"/>
      <c r="GU1" s="140"/>
      <c r="GV1" s="140"/>
      <c r="GW1" s="140"/>
      <c r="GX1" s="140"/>
      <c r="GY1" s="140"/>
      <c r="GZ1" s="140"/>
      <c r="HA1" s="140"/>
      <c r="HB1" s="140"/>
      <c r="HC1" s="140"/>
      <c r="HD1" s="140"/>
      <c r="HE1" s="140"/>
      <c r="HF1" s="140"/>
      <c r="HG1" s="140"/>
      <c r="HH1" s="140"/>
      <c r="HI1" s="140"/>
      <c r="HJ1" s="140"/>
      <c r="HK1" s="140"/>
      <c r="HL1" s="140"/>
      <c r="HM1" s="140"/>
      <c r="HN1" s="140"/>
      <c r="HO1" s="140"/>
    </row>
    <row r="2" s="183" customFormat="1" ht="48.75" customHeight="1" spans="1:223">
      <c r="A2" s="185" t="s">
        <v>817</v>
      </c>
      <c r="B2" s="185"/>
      <c r="C2" s="185"/>
      <c r="D2" s="185"/>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row>
    <row r="3" ht="39.75" customHeight="1" spans="1:4">
      <c r="A3" s="186"/>
      <c r="B3" s="200"/>
      <c r="C3" s="200"/>
      <c r="D3" s="201" t="s">
        <v>128</v>
      </c>
    </row>
    <row r="4" ht="36" customHeight="1" spans="1:4">
      <c r="A4" s="189" t="s">
        <v>77</v>
      </c>
      <c r="B4" s="202" t="s">
        <v>818</v>
      </c>
      <c r="C4" s="189" t="s">
        <v>77</v>
      </c>
      <c r="D4" s="202" t="s">
        <v>819</v>
      </c>
    </row>
    <row r="5" ht="36" customHeight="1" spans="1:7">
      <c r="A5" s="190" t="s">
        <v>820</v>
      </c>
      <c r="B5" s="180">
        <v>195551</v>
      </c>
      <c r="C5" s="190" t="s">
        <v>821</v>
      </c>
      <c r="D5" s="180">
        <v>163011</v>
      </c>
      <c r="G5" s="206"/>
    </row>
    <row r="6" ht="36" customHeight="1" spans="1:7">
      <c r="A6" s="190" t="s">
        <v>822</v>
      </c>
      <c r="B6" s="180">
        <v>352436</v>
      </c>
      <c r="C6" s="190" t="s">
        <v>823</v>
      </c>
      <c r="D6" s="180">
        <v>350787</v>
      </c>
      <c r="G6" s="206"/>
    </row>
    <row r="7" ht="36" customHeight="1" spans="1:7">
      <c r="A7" s="190" t="s">
        <v>824</v>
      </c>
      <c r="B7" s="180">
        <v>330385</v>
      </c>
      <c r="C7" s="190" t="s">
        <v>825</v>
      </c>
      <c r="D7" s="180">
        <v>327952</v>
      </c>
      <c r="G7" s="206"/>
    </row>
    <row r="8" ht="36" customHeight="1" spans="1:7">
      <c r="A8" s="190" t="s">
        <v>826</v>
      </c>
      <c r="B8" s="180">
        <v>403836</v>
      </c>
      <c r="C8" s="190" t="s">
        <v>827</v>
      </c>
      <c r="D8" s="180">
        <v>397021</v>
      </c>
      <c r="G8" s="206"/>
    </row>
    <row r="9" ht="36" customHeight="1" spans="1:7">
      <c r="A9" s="190" t="s">
        <v>828</v>
      </c>
      <c r="B9" s="180">
        <v>7141</v>
      </c>
      <c r="C9" s="190" t="s">
        <v>829</v>
      </c>
      <c r="D9" s="180">
        <v>15270</v>
      </c>
      <c r="G9" s="207"/>
    </row>
    <row r="10" ht="36" customHeight="1" spans="1:4">
      <c r="A10" s="190" t="s">
        <v>830</v>
      </c>
      <c r="B10" s="203"/>
      <c r="C10" s="190" t="s">
        <v>831</v>
      </c>
      <c r="D10" s="203"/>
    </row>
    <row r="11" s="198" customFormat="1" ht="36" customHeight="1" spans="1:4">
      <c r="A11" s="202" t="s">
        <v>832</v>
      </c>
      <c r="B11" s="180">
        <f>SUM(B5:B10)</f>
        <v>1289349</v>
      </c>
      <c r="C11" s="202" t="s">
        <v>833</v>
      </c>
      <c r="D11" s="179">
        <f>SUM(D5:D10)</f>
        <v>1254041</v>
      </c>
    </row>
    <row r="12" s="198" customFormat="1" ht="36" customHeight="1" spans="1:4">
      <c r="A12" s="202" t="s">
        <v>834</v>
      </c>
      <c r="B12" s="180">
        <v>1021636</v>
      </c>
      <c r="C12" s="202" t="s">
        <v>835</v>
      </c>
      <c r="D12" s="180">
        <f>B13-D11</f>
        <v>1056944</v>
      </c>
    </row>
    <row r="13" ht="36" customHeight="1" spans="1:4">
      <c r="A13" s="202" t="s">
        <v>836</v>
      </c>
      <c r="B13" s="180">
        <f>B11+B12</f>
        <v>2310985</v>
      </c>
      <c r="C13" s="202" t="s">
        <v>837</v>
      </c>
      <c r="D13" s="180">
        <f>D11+D12</f>
        <v>2310985</v>
      </c>
    </row>
    <row r="14" customHeight="1" spans="4:4">
      <c r="D14" s="161"/>
    </row>
    <row r="15" customHeight="1" spans="2:2">
      <c r="B15" s="205"/>
    </row>
    <row r="16" customHeight="1" spans="2:2">
      <c r="B16" s="194"/>
    </row>
    <row r="17" customHeight="1" spans="2:2">
      <c r="B17" s="194"/>
    </row>
    <row r="25" customHeight="1" spans="3:3">
      <c r="C25" s="204"/>
    </row>
    <row r="26" customHeight="1" spans="3:3">
      <c r="C26" s="204"/>
    </row>
  </sheetData>
  <mergeCells count="1">
    <mergeCell ref="A2:D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M17"/>
  <sheetViews>
    <sheetView showZeros="0" workbookViewId="0">
      <selection activeCell="A1" sqref="A1"/>
    </sheetView>
  </sheetViews>
  <sheetFormatPr defaultColWidth="8.75" defaultRowHeight="21" customHeight="1"/>
  <cols>
    <col min="1" max="1" width="42.125" style="134" customWidth="1"/>
    <col min="2" max="2" width="29.75" style="134" customWidth="1"/>
    <col min="3" max="32" width="9" style="134" customWidth="1"/>
    <col min="33" max="192" width="8.75" style="134"/>
    <col min="193" max="221" width="9" style="134" customWidth="1"/>
    <col min="222" max="224" width="9" style="184" customWidth="1"/>
    <col min="225" max="16384" width="8.75" style="184"/>
  </cols>
  <sheetData>
    <row r="1" s="182" customFormat="1" ht="19.5" customHeight="1" spans="1:221">
      <c r="A1" s="199" t="s">
        <v>838</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0"/>
      <c r="CW1" s="140"/>
      <c r="CX1" s="140"/>
      <c r="CY1" s="140"/>
      <c r="CZ1" s="140"/>
      <c r="DA1" s="140"/>
      <c r="DB1" s="140"/>
      <c r="DC1" s="140"/>
      <c r="DD1" s="140"/>
      <c r="DE1" s="140"/>
      <c r="DF1" s="140"/>
      <c r="DG1" s="140"/>
      <c r="DH1" s="140"/>
      <c r="DI1" s="140"/>
      <c r="DJ1" s="140"/>
      <c r="DK1" s="140"/>
      <c r="DL1" s="140"/>
      <c r="DM1" s="140"/>
      <c r="DN1" s="140"/>
      <c r="DO1" s="140"/>
      <c r="DP1" s="140"/>
      <c r="DQ1" s="140"/>
      <c r="DR1" s="140"/>
      <c r="DS1" s="140"/>
      <c r="DT1" s="140"/>
      <c r="DU1" s="140"/>
      <c r="DV1" s="140"/>
      <c r="DW1" s="140"/>
      <c r="DX1" s="140"/>
      <c r="DY1" s="140"/>
      <c r="DZ1" s="140"/>
      <c r="EA1" s="140"/>
      <c r="EB1" s="140"/>
      <c r="EC1" s="140"/>
      <c r="ED1" s="140"/>
      <c r="EE1" s="140"/>
      <c r="EF1" s="140"/>
      <c r="EG1" s="140"/>
      <c r="EH1" s="140"/>
      <c r="EI1" s="140"/>
      <c r="EJ1" s="140"/>
      <c r="EK1" s="140"/>
      <c r="EL1" s="140"/>
      <c r="EM1" s="140"/>
      <c r="EN1" s="140"/>
      <c r="EO1" s="140"/>
      <c r="EP1" s="140"/>
      <c r="EQ1" s="140"/>
      <c r="ER1" s="140"/>
      <c r="ES1" s="140"/>
      <c r="ET1" s="140"/>
      <c r="EU1" s="140"/>
      <c r="EV1" s="140"/>
      <c r="EW1" s="140"/>
      <c r="EX1" s="140"/>
      <c r="EY1" s="140"/>
      <c r="EZ1" s="140"/>
      <c r="FA1" s="140"/>
      <c r="FB1" s="140"/>
      <c r="FC1" s="140"/>
      <c r="FD1" s="140"/>
      <c r="FE1" s="140"/>
      <c r="FF1" s="140"/>
      <c r="FG1" s="140"/>
      <c r="FH1" s="140"/>
      <c r="FI1" s="140"/>
      <c r="FJ1" s="140"/>
      <c r="FK1" s="140"/>
      <c r="FL1" s="140"/>
      <c r="FM1" s="140"/>
      <c r="FN1" s="140"/>
      <c r="FO1" s="140"/>
      <c r="FP1" s="140"/>
      <c r="FQ1" s="140"/>
      <c r="FR1" s="140"/>
      <c r="FS1" s="140"/>
      <c r="FT1" s="140"/>
      <c r="FU1" s="140"/>
      <c r="FV1" s="140"/>
      <c r="FW1" s="140"/>
      <c r="FX1" s="140"/>
      <c r="FY1" s="140"/>
      <c r="FZ1" s="140"/>
      <c r="GA1" s="140"/>
      <c r="GB1" s="140"/>
      <c r="GC1" s="140"/>
      <c r="GD1" s="140"/>
      <c r="GE1" s="140"/>
      <c r="GF1" s="140"/>
      <c r="GG1" s="140"/>
      <c r="GH1" s="140"/>
      <c r="GI1" s="140"/>
      <c r="GJ1" s="140"/>
      <c r="GK1" s="140"/>
      <c r="GL1" s="140"/>
      <c r="GM1" s="140"/>
      <c r="GN1" s="140"/>
      <c r="GO1" s="140"/>
      <c r="GP1" s="140"/>
      <c r="GQ1" s="140"/>
      <c r="GR1" s="140"/>
      <c r="GS1" s="140"/>
      <c r="GT1" s="140"/>
      <c r="GU1" s="140"/>
      <c r="GV1" s="140"/>
      <c r="GW1" s="140"/>
      <c r="GX1" s="140"/>
      <c r="GY1" s="140"/>
      <c r="GZ1" s="140"/>
      <c r="HA1" s="140"/>
      <c r="HB1" s="140"/>
      <c r="HC1" s="140"/>
      <c r="HD1" s="140"/>
      <c r="HE1" s="140"/>
      <c r="HF1" s="140"/>
      <c r="HG1" s="140"/>
      <c r="HH1" s="140"/>
      <c r="HI1" s="140"/>
      <c r="HJ1" s="140"/>
      <c r="HK1" s="140"/>
      <c r="HL1" s="140"/>
      <c r="HM1" s="140"/>
    </row>
    <row r="2" s="183" customFormat="1" ht="48.75" customHeight="1" spans="1:221">
      <c r="A2" s="185" t="s">
        <v>839</v>
      </c>
      <c r="B2" s="185"/>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row>
    <row r="3" ht="33" customHeight="1" spans="1:2">
      <c r="A3" s="186"/>
      <c r="B3" s="201" t="s">
        <v>128</v>
      </c>
    </row>
    <row r="4" ht="33" customHeight="1" spans="1:2">
      <c r="A4" s="189" t="s">
        <v>77</v>
      </c>
      <c r="B4" s="202" t="s">
        <v>818</v>
      </c>
    </row>
    <row r="5" ht="33" customHeight="1" spans="1:2">
      <c r="A5" s="190" t="s">
        <v>820</v>
      </c>
      <c r="B5" s="180">
        <v>195551</v>
      </c>
    </row>
    <row r="6" ht="33" customHeight="1" spans="1:2">
      <c r="A6" s="190" t="s">
        <v>822</v>
      </c>
      <c r="B6" s="180">
        <v>352436</v>
      </c>
    </row>
    <row r="7" ht="33" customHeight="1" spans="1:2">
      <c r="A7" s="190" t="s">
        <v>824</v>
      </c>
      <c r="B7" s="180">
        <v>330385</v>
      </c>
    </row>
    <row r="8" ht="33" customHeight="1" spans="1:2">
      <c r="A8" s="190" t="s">
        <v>826</v>
      </c>
      <c r="B8" s="180">
        <v>403836</v>
      </c>
    </row>
    <row r="9" ht="33" customHeight="1" spans="1:2">
      <c r="A9" s="190" t="s">
        <v>828</v>
      </c>
      <c r="B9" s="180">
        <v>7141</v>
      </c>
    </row>
    <row r="10" ht="33" customHeight="1" spans="1:2">
      <c r="A10" s="190" t="s">
        <v>830</v>
      </c>
      <c r="B10" s="203"/>
    </row>
    <row r="11" s="198" customFormat="1" ht="33" customHeight="1" spans="1:2">
      <c r="A11" s="202" t="s">
        <v>832</v>
      </c>
      <c r="B11" s="180">
        <v>1289349</v>
      </c>
    </row>
    <row r="12" s="198" customFormat="1" ht="33" customHeight="1" spans="1:2">
      <c r="A12" s="202" t="s">
        <v>834</v>
      </c>
      <c r="B12" s="180">
        <v>1021636</v>
      </c>
    </row>
    <row r="13" ht="33" customHeight="1" spans="1:2">
      <c r="A13" s="202" t="s">
        <v>836</v>
      </c>
      <c r="B13" s="180">
        <v>2310985</v>
      </c>
    </row>
    <row r="15" customHeight="1" spans="2:2">
      <c r="B15" s="205"/>
    </row>
    <row r="16" customHeight="1" spans="2:2">
      <c r="B16" s="194"/>
    </row>
    <row r="17" customHeight="1" spans="2:2">
      <c r="B17" s="194"/>
    </row>
  </sheetData>
  <mergeCells count="1">
    <mergeCell ref="A2:B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showZeros="0" workbookViewId="0">
      <selection activeCell="H18" sqref="H18"/>
    </sheetView>
  </sheetViews>
  <sheetFormatPr defaultColWidth="9.125" defaultRowHeight="12.75"/>
  <cols>
    <col min="1" max="1" width="22.875" style="601" customWidth="1"/>
    <col min="2" max="2" width="10.625" style="601" customWidth="1"/>
    <col min="3" max="3" width="28.125" style="601" customWidth="1"/>
    <col min="4" max="4" width="10.625" style="601" customWidth="1"/>
    <col min="5" max="12" width="9.125" style="601" customWidth="1"/>
    <col min="13" max="13" width="14.75" style="601" customWidth="1"/>
    <col min="14" max="218" width="9.125" style="601" customWidth="1"/>
    <col min="219" max="16384" width="9.125" style="601"/>
  </cols>
  <sheetData>
    <row r="1" s="599" customFormat="1" ht="19.5" customHeight="1" spans="1:1">
      <c r="A1" s="569" t="s">
        <v>75</v>
      </c>
    </row>
    <row r="2" s="600" customFormat="1" ht="48.75" customHeight="1" spans="1:4">
      <c r="A2" s="598" t="s">
        <v>76</v>
      </c>
      <c r="B2" s="598"/>
      <c r="C2" s="598"/>
      <c r="D2" s="598"/>
    </row>
    <row r="3" ht="30" customHeight="1" spans="1:4">
      <c r="A3" s="602" t="s">
        <v>2</v>
      </c>
      <c r="B3" s="602"/>
      <c r="C3" s="602"/>
      <c r="D3" s="602"/>
    </row>
    <row r="4" ht="30" customHeight="1" spans="1:4">
      <c r="A4" s="289" t="s">
        <v>77</v>
      </c>
      <c r="B4" s="603" t="s">
        <v>4</v>
      </c>
      <c r="C4" s="289" t="s">
        <v>77</v>
      </c>
      <c r="D4" s="603" t="s">
        <v>5</v>
      </c>
    </row>
    <row r="5" ht="30" customHeight="1" spans="1:4">
      <c r="A5" s="593" t="s">
        <v>78</v>
      </c>
      <c r="B5" s="594">
        <v>824800</v>
      </c>
      <c r="C5" s="593" t="s">
        <v>79</v>
      </c>
      <c r="D5" s="594">
        <v>1213558</v>
      </c>
    </row>
    <row r="6" ht="30" customHeight="1" spans="1:6">
      <c r="A6" s="593" t="s">
        <v>56</v>
      </c>
      <c r="B6" s="594">
        <v>1603271</v>
      </c>
      <c r="C6" s="595" t="s">
        <v>80</v>
      </c>
      <c r="D6" s="594">
        <v>2918</v>
      </c>
      <c r="F6" s="604"/>
    </row>
    <row r="7" ht="30" customHeight="1" spans="1:4">
      <c r="A7" s="593" t="s">
        <v>81</v>
      </c>
      <c r="B7" s="594">
        <v>92196</v>
      </c>
      <c r="C7" s="593" t="s">
        <v>82</v>
      </c>
      <c r="D7" s="594">
        <v>1259304</v>
      </c>
    </row>
    <row r="8" ht="30" customHeight="1" spans="1:13">
      <c r="A8" s="593" t="s">
        <v>83</v>
      </c>
      <c r="B8" s="594">
        <v>1478976</v>
      </c>
      <c r="C8" s="593" t="s">
        <v>84</v>
      </c>
      <c r="D8" s="594">
        <v>76749</v>
      </c>
      <c r="F8" s="604"/>
      <c r="M8" s="604"/>
    </row>
    <row r="9" ht="30" customHeight="1" spans="1:13">
      <c r="A9" s="593" t="s">
        <v>85</v>
      </c>
      <c r="B9" s="594">
        <v>32099</v>
      </c>
      <c r="C9" s="593" t="s">
        <v>86</v>
      </c>
      <c r="D9" s="594">
        <v>1153374</v>
      </c>
      <c r="F9" s="604"/>
      <c r="M9" s="604"/>
    </row>
    <row r="10" ht="30" customHeight="1" spans="1:13">
      <c r="A10" s="593" t="s">
        <v>87</v>
      </c>
      <c r="B10" s="594"/>
      <c r="C10" s="593" t="s">
        <v>88</v>
      </c>
      <c r="D10" s="594">
        <v>29181</v>
      </c>
      <c r="F10" s="604"/>
      <c r="M10" s="604"/>
    </row>
    <row r="11" ht="30" customHeight="1" spans="1:4">
      <c r="A11" s="593" t="s">
        <v>89</v>
      </c>
      <c r="B11" s="594">
        <v>20000</v>
      </c>
      <c r="C11" s="593" t="s">
        <v>57</v>
      </c>
      <c r="D11" s="594">
        <v>71685</v>
      </c>
    </row>
    <row r="12" ht="30" customHeight="1" spans="1:7">
      <c r="A12" s="593" t="s">
        <v>64</v>
      </c>
      <c r="B12" s="594">
        <v>100000</v>
      </c>
      <c r="C12" s="593" t="s">
        <v>65</v>
      </c>
      <c r="D12" s="594">
        <v>606</v>
      </c>
      <c r="G12" s="604"/>
    </row>
    <row r="13" ht="30" customHeight="1" spans="1:6">
      <c r="A13" s="597" t="s">
        <v>68</v>
      </c>
      <c r="B13" s="594">
        <v>2548071</v>
      </c>
      <c r="C13" s="597" t="s">
        <v>69</v>
      </c>
      <c r="D13" s="594">
        <v>2548071</v>
      </c>
      <c r="E13" s="604"/>
      <c r="F13" s="604">
        <v>0</v>
      </c>
    </row>
    <row r="14" ht="19.5" customHeight="1"/>
    <row r="16" spans="4:4">
      <c r="D16" s="604"/>
    </row>
    <row r="18" spans="3:3">
      <c r="C18" s="604">
        <v>0</v>
      </c>
    </row>
    <row r="32" spans="4:4">
      <c r="D32" s="604"/>
    </row>
  </sheetData>
  <mergeCells count="2">
    <mergeCell ref="A2:D2"/>
    <mergeCell ref="A3:D3"/>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M26"/>
  <sheetViews>
    <sheetView showZeros="0" workbookViewId="0">
      <selection activeCell="A1" sqref="A1"/>
    </sheetView>
  </sheetViews>
  <sheetFormatPr defaultColWidth="8.75" defaultRowHeight="21" customHeight="1"/>
  <cols>
    <col min="1" max="1" width="44.125" style="134" customWidth="1"/>
    <col min="2" max="2" width="28.125" style="134" customWidth="1"/>
    <col min="3" max="32" width="9" style="134" customWidth="1"/>
    <col min="33" max="192" width="8.75" style="134"/>
    <col min="193" max="221" width="9" style="134" customWidth="1"/>
    <col min="222" max="224" width="9" style="184" customWidth="1"/>
    <col min="225" max="16384" width="8.75" style="184"/>
  </cols>
  <sheetData>
    <row r="1" s="182" customFormat="1" ht="19.5" customHeight="1" spans="1:221">
      <c r="A1" s="199" t="s">
        <v>840</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0"/>
      <c r="CW1" s="140"/>
      <c r="CX1" s="140"/>
      <c r="CY1" s="140"/>
      <c r="CZ1" s="140"/>
      <c r="DA1" s="140"/>
      <c r="DB1" s="140"/>
      <c r="DC1" s="140"/>
      <c r="DD1" s="140"/>
      <c r="DE1" s="140"/>
      <c r="DF1" s="140"/>
      <c r="DG1" s="140"/>
      <c r="DH1" s="140"/>
      <c r="DI1" s="140"/>
      <c r="DJ1" s="140"/>
      <c r="DK1" s="140"/>
      <c r="DL1" s="140"/>
      <c r="DM1" s="140"/>
      <c r="DN1" s="140"/>
      <c r="DO1" s="140"/>
      <c r="DP1" s="140"/>
      <c r="DQ1" s="140"/>
      <c r="DR1" s="140"/>
      <c r="DS1" s="140"/>
      <c r="DT1" s="140"/>
      <c r="DU1" s="140"/>
      <c r="DV1" s="140"/>
      <c r="DW1" s="140"/>
      <c r="DX1" s="140"/>
      <c r="DY1" s="140"/>
      <c r="DZ1" s="140"/>
      <c r="EA1" s="140"/>
      <c r="EB1" s="140"/>
      <c r="EC1" s="140"/>
      <c r="ED1" s="140"/>
      <c r="EE1" s="140"/>
      <c r="EF1" s="140"/>
      <c r="EG1" s="140"/>
      <c r="EH1" s="140"/>
      <c r="EI1" s="140"/>
      <c r="EJ1" s="140"/>
      <c r="EK1" s="140"/>
      <c r="EL1" s="140"/>
      <c r="EM1" s="140"/>
      <c r="EN1" s="140"/>
      <c r="EO1" s="140"/>
      <c r="EP1" s="140"/>
      <c r="EQ1" s="140"/>
      <c r="ER1" s="140"/>
      <c r="ES1" s="140"/>
      <c r="ET1" s="140"/>
      <c r="EU1" s="140"/>
      <c r="EV1" s="140"/>
      <c r="EW1" s="140"/>
      <c r="EX1" s="140"/>
      <c r="EY1" s="140"/>
      <c r="EZ1" s="140"/>
      <c r="FA1" s="140"/>
      <c r="FB1" s="140"/>
      <c r="FC1" s="140"/>
      <c r="FD1" s="140"/>
      <c r="FE1" s="140"/>
      <c r="FF1" s="140"/>
      <c r="FG1" s="140"/>
      <c r="FH1" s="140"/>
      <c r="FI1" s="140"/>
      <c r="FJ1" s="140"/>
      <c r="FK1" s="140"/>
      <c r="FL1" s="140"/>
      <c r="FM1" s="140"/>
      <c r="FN1" s="140"/>
      <c r="FO1" s="140"/>
      <c r="FP1" s="140"/>
      <c r="FQ1" s="140"/>
      <c r="FR1" s="140"/>
      <c r="FS1" s="140"/>
      <c r="FT1" s="140"/>
      <c r="FU1" s="140"/>
      <c r="FV1" s="140"/>
      <c r="FW1" s="140"/>
      <c r="FX1" s="140"/>
      <c r="FY1" s="140"/>
      <c r="FZ1" s="140"/>
      <c r="GA1" s="140"/>
      <c r="GB1" s="140"/>
      <c r="GC1" s="140"/>
      <c r="GD1" s="140"/>
      <c r="GE1" s="140"/>
      <c r="GF1" s="140"/>
      <c r="GG1" s="140"/>
      <c r="GH1" s="140"/>
      <c r="GI1" s="140"/>
      <c r="GJ1" s="140"/>
      <c r="GK1" s="140"/>
      <c r="GL1" s="140"/>
      <c r="GM1" s="140"/>
      <c r="GN1" s="140"/>
      <c r="GO1" s="140"/>
      <c r="GP1" s="140"/>
      <c r="GQ1" s="140"/>
      <c r="GR1" s="140"/>
      <c r="GS1" s="140"/>
      <c r="GT1" s="140"/>
      <c r="GU1" s="140"/>
      <c r="GV1" s="140"/>
      <c r="GW1" s="140"/>
      <c r="GX1" s="140"/>
      <c r="GY1" s="140"/>
      <c r="GZ1" s="140"/>
      <c r="HA1" s="140"/>
      <c r="HB1" s="140"/>
      <c r="HC1" s="140"/>
      <c r="HD1" s="140"/>
      <c r="HE1" s="140"/>
      <c r="HF1" s="140"/>
      <c r="HG1" s="140"/>
      <c r="HH1" s="140"/>
      <c r="HI1" s="140"/>
      <c r="HJ1" s="140"/>
      <c r="HK1" s="140"/>
      <c r="HL1" s="140"/>
      <c r="HM1" s="140"/>
    </row>
    <row r="2" s="183" customFormat="1" ht="48.75" customHeight="1" spans="1:221">
      <c r="A2" s="185" t="s">
        <v>841</v>
      </c>
      <c r="B2" s="185"/>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row>
    <row r="3" ht="36" customHeight="1" spans="1:2">
      <c r="A3" s="200"/>
      <c r="B3" s="201" t="s">
        <v>128</v>
      </c>
    </row>
    <row r="4" ht="36" customHeight="1" spans="1:2">
      <c r="A4" s="189" t="s">
        <v>77</v>
      </c>
      <c r="B4" s="202" t="s">
        <v>819</v>
      </c>
    </row>
    <row r="5" ht="36" customHeight="1" spans="1:2">
      <c r="A5" s="190" t="s">
        <v>821</v>
      </c>
      <c r="B5" s="180">
        <v>163011</v>
      </c>
    </row>
    <row r="6" ht="36" customHeight="1" spans="1:2">
      <c r="A6" s="190" t="s">
        <v>823</v>
      </c>
      <c r="B6" s="180">
        <v>350787</v>
      </c>
    </row>
    <row r="7" ht="36" customHeight="1" spans="1:2">
      <c r="A7" s="190" t="s">
        <v>825</v>
      </c>
      <c r="B7" s="180">
        <v>327952</v>
      </c>
    </row>
    <row r="8" ht="36" customHeight="1" spans="1:2">
      <c r="A8" s="190" t="s">
        <v>827</v>
      </c>
      <c r="B8" s="180">
        <v>397021</v>
      </c>
    </row>
    <row r="9" ht="36" customHeight="1" spans="1:2">
      <c r="A9" s="190" t="s">
        <v>829</v>
      </c>
      <c r="B9" s="180">
        <v>15270</v>
      </c>
    </row>
    <row r="10" ht="36" customHeight="1" spans="1:2">
      <c r="A10" s="190" t="s">
        <v>831</v>
      </c>
      <c r="B10" s="203"/>
    </row>
    <row r="11" s="198" customFormat="1" ht="36" customHeight="1" spans="1:2">
      <c r="A11" s="202" t="s">
        <v>833</v>
      </c>
      <c r="B11" s="179">
        <v>1254041</v>
      </c>
    </row>
    <row r="12" s="198" customFormat="1" ht="36" customHeight="1" spans="1:2">
      <c r="A12" s="202" t="s">
        <v>835</v>
      </c>
      <c r="B12" s="180">
        <v>1056944</v>
      </c>
    </row>
    <row r="13" ht="36" customHeight="1" spans="1:2">
      <c r="A13" s="202" t="s">
        <v>837</v>
      </c>
      <c r="B13" s="180">
        <v>2310985</v>
      </c>
    </row>
    <row r="14" customHeight="1" spans="2:2">
      <c r="B14" s="161"/>
    </row>
    <row r="25" customHeight="1" spans="1:1">
      <c r="A25" s="204"/>
    </row>
    <row r="26" customHeight="1" spans="1:1">
      <c r="A26" s="204"/>
    </row>
  </sheetData>
  <mergeCells count="1">
    <mergeCell ref="A2:B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M18"/>
  <sheetViews>
    <sheetView workbookViewId="0">
      <pane xSplit="1" ySplit="4" topLeftCell="B5" activePane="bottomRight" state="frozen"/>
      <selection/>
      <selection pane="topRight"/>
      <selection pane="bottomLeft"/>
      <selection pane="bottomRight" activeCell="A1" sqref="A1"/>
    </sheetView>
  </sheetViews>
  <sheetFormatPr defaultColWidth="8.75" defaultRowHeight="24.95" customHeight="1"/>
  <cols>
    <col min="1" max="1" width="38" style="184" customWidth="1"/>
    <col min="2" max="4" width="11.5" style="184" customWidth="1"/>
    <col min="5" max="5" width="9" style="184" customWidth="1"/>
    <col min="6" max="6" width="16.875" style="184" customWidth="1"/>
    <col min="7" max="32" width="9" style="184" customWidth="1"/>
    <col min="33" max="16384" width="8.75" style="184"/>
  </cols>
  <sheetData>
    <row r="1" s="182" customFormat="1" ht="19.5" customHeight="1" spans="1:247">
      <c r="A1" s="93" t="s">
        <v>842</v>
      </c>
      <c r="B1" s="94"/>
      <c r="C1" s="94"/>
      <c r="D1" s="94"/>
      <c r="H1" s="93"/>
      <c r="I1" s="94"/>
      <c r="J1" s="94"/>
      <c r="K1" s="94"/>
      <c r="L1" s="93"/>
      <c r="M1" s="94"/>
      <c r="N1" s="94"/>
      <c r="O1" s="94"/>
      <c r="P1" s="93"/>
      <c r="Q1" s="94"/>
      <c r="R1" s="94"/>
      <c r="S1" s="94"/>
      <c r="T1" s="93"/>
      <c r="U1" s="94"/>
      <c r="V1" s="94"/>
      <c r="W1" s="94"/>
      <c r="X1" s="93"/>
      <c r="Y1" s="94"/>
      <c r="Z1" s="94"/>
      <c r="AA1" s="94"/>
      <c r="AB1" s="93"/>
      <c r="AC1" s="94"/>
      <c r="AD1" s="94"/>
      <c r="AE1" s="94"/>
      <c r="AF1" s="93"/>
      <c r="AG1" s="94"/>
      <c r="AH1" s="94"/>
      <c r="AI1" s="94"/>
      <c r="AJ1" s="93"/>
      <c r="AK1" s="94"/>
      <c r="AL1" s="94"/>
      <c r="AM1" s="94"/>
      <c r="AN1" s="93"/>
      <c r="AO1" s="94"/>
      <c r="AP1" s="94"/>
      <c r="AQ1" s="94"/>
      <c r="AR1" s="93"/>
      <c r="AS1" s="94"/>
      <c r="AT1" s="94"/>
      <c r="AU1" s="94"/>
      <c r="AV1" s="93"/>
      <c r="AW1" s="94"/>
      <c r="AX1" s="94"/>
      <c r="AY1" s="94"/>
      <c r="AZ1" s="93"/>
      <c r="BA1" s="94"/>
      <c r="BB1" s="94"/>
      <c r="BC1" s="94"/>
      <c r="BD1" s="93"/>
      <c r="BE1" s="94"/>
      <c r="BF1" s="94"/>
      <c r="BG1" s="94"/>
      <c r="BH1" s="93"/>
      <c r="BI1" s="94"/>
      <c r="BJ1" s="94"/>
      <c r="BK1" s="94"/>
      <c r="BL1" s="93"/>
      <c r="BM1" s="94"/>
      <c r="BN1" s="94"/>
      <c r="BO1" s="94"/>
      <c r="BP1" s="93"/>
      <c r="BQ1" s="94"/>
      <c r="BR1" s="94"/>
      <c r="BS1" s="94"/>
      <c r="BT1" s="93"/>
      <c r="BU1" s="94"/>
      <c r="BV1" s="94"/>
      <c r="BW1" s="94"/>
      <c r="BX1" s="93"/>
      <c r="BY1" s="94"/>
      <c r="BZ1" s="94"/>
      <c r="CA1" s="94"/>
      <c r="CB1" s="93"/>
      <c r="CC1" s="94"/>
      <c r="CD1" s="94"/>
      <c r="CE1" s="94"/>
      <c r="CF1" s="93"/>
      <c r="CG1" s="94"/>
      <c r="CH1" s="94"/>
      <c r="CI1" s="94"/>
      <c r="CJ1" s="93"/>
      <c r="CK1" s="94"/>
      <c r="CL1" s="94"/>
      <c r="CM1" s="94"/>
      <c r="CN1" s="93"/>
      <c r="CO1" s="94"/>
      <c r="CP1" s="94"/>
      <c r="CQ1" s="94"/>
      <c r="CR1" s="93"/>
      <c r="CS1" s="94"/>
      <c r="CT1" s="94"/>
      <c r="CU1" s="94"/>
      <c r="CV1" s="93"/>
      <c r="CW1" s="94"/>
      <c r="CX1" s="94"/>
      <c r="CY1" s="94"/>
      <c r="CZ1" s="93"/>
      <c r="DA1" s="94"/>
      <c r="DB1" s="94"/>
      <c r="DC1" s="94"/>
      <c r="DD1" s="93"/>
      <c r="DE1" s="94"/>
      <c r="DF1" s="94"/>
      <c r="DG1" s="94"/>
      <c r="DH1" s="93"/>
      <c r="DI1" s="94"/>
      <c r="DJ1" s="94"/>
      <c r="DK1" s="94"/>
      <c r="DL1" s="93"/>
      <c r="DM1" s="94"/>
      <c r="DN1" s="94"/>
      <c r="DO1" s="94"/>
      <c r="DP1" s="93"/>
      <c r="DQ1" s="94"/>
      <c r="DR1" s="94"/>
      <c r="DS1" s="94"/>
      <c r="DT1" s="93"/>
      <c r="DU1" s="94"/>
      <c r="DV1" s="94"/>
      <c r="DW1" s="94"/>
      <c r="DX1" s="93"/>
      <c r="DY1" s="94"/>
      <c r="DZ1" s="94"/>
      <c r="EA1" s="94"/>
      <c r="EB1" s="93"/>
      <c r="EC1" s="94"/>
      <c r="ED1" s="94"/>
      <c r="EE1" s="94"/>
      <c r="EF1" s="93"/>
      <c r="EG1" s="94"/>
      <c r="EH1" s="94"/>
      <c r="EI1" s="94"/>
      <c r="EJ1" s="93"/>
      <c r="EK1" s="94"/>
      <c r="EL1" s="94"/>
      <c r="EM1" s="94"/>
      <c r="EN1" s="93"/>
      <c r="EO1" s="94"/>
      <c r="EP1" s="94"/>
      <c r="EQ1" s="94"/>
      <c r="ER1" s="93"/>
      <c r="ES1" s="94"/>
      <c r="ET1" s="94"/>
      <c r="EU1" s="94"/>
      <c r="EV1" s="93"/>
      <c r="EW1" s="94"/>
      <c r="EX1" s="94"/>
      <c r="EY1" s="94"/>
      <c r="EZ1" s="93"/>
      <c r="FA1" s="94"/>
      <c r="FB1" s="94"/>
      <c r="FC1" s="94"/>
      <c r="FD1" s="93"/>
      <c r="FE1" s="94"/>
      <c r="FF1" s="94"/>
      <c r="FG1" s="94"/>
      <c r="FH1" s="93"/>
      <c r="FI1" s="94"/>
      <c r="FJ1" s="94"/>
      <c r="FK1" s="94"/>
      <c r="FL1" s="93"/>
      <c r="FM1" s="94"/>
      <c r="FN1" s="94"/>
      <c r="FO1" s="94"/>
      <c r="FP1" s="93"/>
      <c r="FQ1" s="94"/>
      <c r="FR1" s="94"/>
      <c r="FS1" s="94"/>
      <c r="FT1" s="93"/>
      <c r="FU1" s="94"/>
      <c r="FV1" s="94"/>
      <c r="FW1" s="94"/>
      <c r="FX1" s="93"/>
      <c r="FY1" s="94"/>
      <c r="FZ1" s="94"/>
      <c r="GA1" s="94"/>
      <c r="GB1" s="93"/>
      <c r="GC1" s="94"/>
      <c r="GD1" s="94"/>
      <c r="GE1" s="94"/>
      <c r="GF1" s="93"/>
      <c r="GG1" s="94"/>
      <c r="GH1" s="94"/>
      <c r="GI1" s="94"/>
      <c r="GJ1" s="93"/>
      <c r="GK1" s="94"/>
      <c r="GL1" s="94"/>
      <c r="GM1" s="94"/>
      <c r="GN1" s="93"/>
      <c r="GO1" s="94"/>
      <c r="GP1" s="94"/>
      <c r="GQ1" s="94"/>
      <c r="GR1" s="93"/>
      <c r="GS1" s="94"/>
      <c r="GT1" s="94"/>
      <c r="GU1" s="94"/>
      <c r="GV1" s="93"/>
      <c r="GW1" s="94"/>
      <c r="GX1" s="94"/>
      <c r="GY1" s="94"/>
      <c r="GZ1" s="93"/>
      <c r="HA1" s="94"/>
      <c r="HB1" s="94"/>
      <c r="HC1" s="94"/>
      <c r="HD1" s="93"/>
      <c r="HE1" s="94"/>
      <c r="HF1" s="94"/>
      <c r="HG1" s="94"/>
      <c r="HH1" s="93"/>
      <c r="HI1" s="94"/>
      <c r="HJ1" s="94"/>
      <c r="HK1" s="94"/>
      <c r="HL1" s="93"/>
      <c r="HM1" s="94"/>
      <c r="HN1" s="94"/>
      <c r="HO1" s="94"/>
      <c r="HP1" s="93"/>
      <c r="HQ1" s="94"/>
      <c r="HR1" s="94"/>
      <c r="HS1" s="94"/>
      <c r="HT1" s="93"/>
      <c r="HU1" s="94"/>
      <c r="HV1" s="94"/>
      <c r="HW1" s="94"/>
      <c r="HX1" s="93"/>
      <c r="HY1" s="94"/>
      <c r="HZ1" s="94"/>
      <c r="IA1" s="94"/>
      <c r="IB1" s="93"/>
      <c r="IC1" s="94"/>
      <c r="ID1" s="94"/>
      <c r="IE1" s="94"/>
      <c r="IF1" s="93"/>
      <c r="IG1" s="94"/>
      <c r="IH1" s="94"/>
      <c r="II1" s="94"/>
      <c r="IJ1" s="93"/>
      <c r="IK1" s="94"/>
      <c r="IL1" s="94"/>
      <c r="IM1" s="94"/>
    </row>
    <row r="2" s="183" customFormat="1" ht="48.75" customHeight="1" spans="1:247">
      <c r="A2" s="185" t="s">
        <v>843</v>
      </c>
      <c r="B2" s="185"/>
      <c r="C2" s="185"/>
      <c r="D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185"/>
      <c r="BK2" s="185"/>
      <c r="BL2" s="185"/>
      <c r="BM2" s="185"/>
      <c r="BN2" s="185"/>
      <c r="BO2" s="185"/>
      <c r="BP2" s="185"/>
      <c r="BQ2" s="185"/>
      <c r="BR2" s="185"/>
      <c r="BS2" s="185"/>
      <c r="BT2" s="185"/>
      <c r="BU2" s="185"/>
      <c r="BV2" s="185"/>
      <c r="BW2" s="185"/>
      <c r="BX2" s="185"/>
      <c r="BY2" s="185"/>
      <c r="BZ2" s="185"/>
      <c r="CA2" s="185"/>
      <c r="CB2" s="185"/>
      <c r="CC2" s="185"/>
      <c r="CD2" s="185"/>
      <c r="CE2" s="185"/>
      <c r="CF2" s="185"/>
      <c r="CG2" s="185"/>
      <c r="CH2" s="185"/>
      <c r="CI2" s="185"/>
      <c r="CJ2" s="185"/>
      <c r="CK2" s="185"/>
      <c r="CL2" s="185"/>
      <c r="CM2" s="185"/>
      <c r="CN2" s="185"/>
      <c r="CO2" s="185"/>
      <c r="CP2" s="185"/>
      <c r="CQ2" s="185"/>
      <c r="CR2" s="185"/>
      <c r="CS2" s="185"/>
      <c r="CT2" s="185"/>
      <c r="CU2" s="185"/>
      <c r="CV2" s="185"/>
      <c r="CW2" s="185"/>
      <c r="CX2" s="185"/>
      <c r="CY2" s="185"/>
      <c r="CZ2" s="185"/>
      <c r="DA2" s="185"/>
      <c r="DB2" s="185"/>
      <c r="DC2" s="185"/>
      <c r="DD2" s="185"/>
      <c r="DE2" s="185"/>
      <c r="DF2" s="185"/>
      <c r="DG2" s="185"/>
      <c r="DH2" s="185"/>
      <c r="DI2" s="185"/>
      <c r="DJ2" s="185"/>
      <c r="DK2" s="185"/>
      <c r="DL2" s="185"/>
      <c r="DM2" s="185"/>
      <c r="DN2" s="185"/>
      <c r="DO2" s="185"/>
      <c r="DP2" s="185"/>
      <c r="DQ2" s="185"/>
      <c r="DR2" s="185"/>
      <c r="DS2" s="185"/>
      <c r="DT2" s="185"/>
      <c r="DU2" s="185"/>
      <c r="DV2" s="185"/>
      <c r="DW2" s="185"/>
      <c r="DX2" s="185"/>
      <c r="DY2" s="185"/>
      <c r="DZ2" s="185"/>
      <c r="EA2" s="185"/>
      <c r="EB2" s="185"/>
      <c r="EC2" s="185"/>
      <c r="ED2" s="185"/>
      <c r="EE2" s="185"/>
      <c r="EF2" s="185"/>
      <c r="EG2" s="185"/>
      <c r="EH2" s="185"/>
      <c r="EI2" s="185"/>
      <c r="EJ2" s="185"/>
      <c r="EK2" s="185"/>
      <c r="EL2" s="185"/>
      <c r="EM2" s="185"/>
      <c r="EN2" s="185"/>
      <c r="EO2" s="185"/>
      <c r="EP2" s="185"/>
      <c r="EQ2" s="185"/>
      <c r="ER2" s="185"/>
      <c r="ES2" s="185"/>
      <c r="ET2" s="185"/>
      <c r="EU2" s="185"/>
      <c r="EV2" s="185"/>
      <c r="EW2" s="185"/>
      <c r="EX2" s="185"/>
      <c r="EY2" s="185"/>
      <c r="EZ2" s="185"/>
      <c r="FA2" s="185"/>
      <c r="FB2" s="185"/>
      <c r="FC2" s="185"/>
      <c r="FD2" s="185"/>
      <c r="FE2" s="185"/>
      <c r="FF2" s="185"/>
      <c r="FG2" s="185"/>
      <c r="FH2" s="185"/>
      <c r="FI2" s="185"/>
      <c r="FJ2" s="185"/>
      <c r="FK2" s="185"/>
      <c r="FL2" s="185"/>
      <c r="FM2" s="185"/>
      <c r="FN2" s="185"/>
      <c r="FO2" s="185"/>
      <c r="FP2" s="185"/>
      <c r="FQ2" s="185"/>
      <c r="FR2" s="185"/>
      <c r="FS2" s="185"/>
      <c r="FT2" s="185"/>
      <c r="FU2" s="185"/>
      <c r="FV2" s="185"/>
      <c r="FW2" s="185"/>
      <c r="FX2" s="185"/>
      <c r="FY2" s="185"/>
      <c r="FZ2" s="185"/>
      <c r="GA2" s="185"/>
      <c r="GB2" s="185"/>
      <c r="GC2" s="185"/>
      <c r="GD2" s="185"/>
      <c r="GE2" s="185"/>
      <c r="GF2" s="185"/>
      <c r="GG2" s="185"/>
      <c r="GH2" s="185"/>
      <c r="GI2" s="185"/>
      <c r="GJ2" s="185"/>
      <c r="GK2" s="185"/>
      <c r="GL2" s="185"/>
      <c r="GM2" s="185"/>
      <c r="GN2" s="185"/>
      <c r="GO2" s="185"/>
      <c r="GP2" s="185"/>
      <c r="GQ2" s="185"/>
      <c r="GR2" s="185"/>
      <c r="GS2" s="185"/>
      <c r="GT2" s="185"/>
      <c r="GU2" s="185"/>
      <c r="GV2" s="185"/>
      <c r="GW2" s="185"/>
      <c r="GX2" s="185"/>
      <c r="GY2" s="185"/>
      <c r="GZ2" s="185"/>
      <c r="HA2" s="185"/>
      <c r="HB2" s="185"/>
      <c r="HC2" s="185"/>
      <c r="HD2" s="185"/>
      <c r="HE2" s="185"/>
      <c r="HF2" s="185"/>
      <c r="HG2" s="185"/>
      <c r="HH2" s="185"/>
      <c r="HI2" s="185"/>
      <c r="HJ2" s="185"/>
      <c r="HK2" s="185"/>
      <c r="HL2" s="185"/>
      <c r="HM2" s="185"/>
      <c r="HN2" s="185"/>
      <c r="HO2" s="185"/>
      <c r="HP2" s="185"/>
      <c r="HQ2" s="185"/>
      <c r="HR2" s="185"/>
      <c r="HS2" s="185"/>
      <c r="HT2" s="185"/>
      <c r="HU2" s="185"/>
      <c r="HV2" s="185"/>
      <c r="HW2" s="185"/>
      <c r="HX2" s="185"/>
      <c r="HY2" s="185"/>
      <c r="HZ2" s="185"/>
      <c r="IA2" s="185"/>
      <c r="IB2" s="185"/>
      <c r="IC2" s="185"/>
      <c r="ID2" s="185"/>
      <c r="IE2" s="185"/>
      <c r="IF2" s="185"/>
      <c r="IG2" s="185"/>
      <c r="IH2" s="185"/>
      <c r="II2" s="185"/>
      <c r="IJ2" s="185"/>
      <c r="IK2" s="185"/>
      <c r="IL2" s="185"/>
      <c r="IM2" s="185"/>
    </row>
    <row r="3" customHeight="1" spans="1:247">
      <c r="A3" s="186"/>
      <c r="B3" s="187"/>
      <c r="C3" s="187"/>
      <c r="D3" s="187" t="s">
        <v>128</v>
      </c>
      <c r="H3" s="186"/>
      <c r="I3" s="187"/>
      <c r="J3" s="187"/>
      <c r="K3" s="187"/>
      <c r="L3" s="186"/>
      <c r="M3" s="187"/>
      <c r="N3" s="187"/>
      <c r="O3" s="187"/>
      <c r="P3" s="186"/>
      <c r="Q3" s="187"/>
      <c r="R3" s="187"/>
      <c r="S3" s="187"/>
      <c r="T3" s="186"/>
      <c r="U3" s="187"/>
      <c r="V3" s="187"/>
      <c r="W3" s="187"/>
      <c r="X3" s="186"/>
      <c r="Y3" s="187"/>
      <c r="Z3" s="187"/>
      <c r="AA3" s="187"/>
      <c r="AB3" s="186"/>
      <c r="AC3" s="187"/>
      <c r="AD3" s="187"/>
      <c r="AE3" s="187"/>
      <c r="AF3" s="186"/>
      <c r="AG3" s="187"/>
      <c r="AH3" s="187"/>
      <c r="AI3" s="187"/>
      <c r="AJ3" s="186"/>
      <c r="AK3" s="187"/>
      <c r="AL3" s="187"/>
      <c r="AM3" s="187"/>
      <c r="AN3" s="186"/>
      <c r="AO3" s="187"/>
      <c r="AP3" s="187"/>
      <c r="AQ3" s="187"/>
      <c r="AR3" s="186"/>
      <c r="AS3" s="187"/>
      <c r="AT3" s="187"/>
      <c r="AU3" s="187"/>
      <c r="AV3" s="186"/>
      <c r="AW3" s="187"/>
      <c r="AX3" s="187"/>
      <c r="AY3" s="187"/>
      <c r="AZ3" s="186"/>
      <c r="BA3" s="187"/>
      <c r="BB3" s="187"/>
      <c r="BC3" s="187"/>
      <c r="BD3" s="186"/>
      <c r="BE3" s="187"/>
      <c r="BF3" s="187"/>
      <c r="BG3" s="187"/>
      <c r="BH3" s="186"/>
      <c r="BI3" s="187"/>
      <c r="BJ3" s="187"/>
      <c r="BK3" s="187"/>
      <c r="BL3" s="186"/>
      <c r="BM3" s="187"/>
      <c r="BN3" s="187"/>
      <c r="BO3" s="187"/>
      <c r="BP3" s="186"/>
      <c r="BQ3" s="187"/>
      <c r="BR3" s="187"/>
      <c r="BS3" s="187"/>
      <c r="BT3" s="186"/>
      <c r="BU3" s="187"/>
      <c r="BV3" s="187"/>
      <c r="BW3" s="187"/>
      <c r="BX3" s="186"/>
      <c r="BY3" s="187"/>
      <c r="BZ3" s="187"/>
      <c r="CA3" s="187"/>
      <c r="CB3" s="186"/>
      <c r="CC3" s="187"/>
      <c r="CD3" s="187"/>
      <c r="CE3" s="187"/>
      <c r="CF3" s="186"/>
      <c r="CG3" s="187"/>
      <c r="CH3" s="187"/>
      <c r="CI3" s="187"/>
      <c r="CJ3" s="186"/>
      <c r="CK3" s="187"/>
      <c r="CL3" s="187"/>
      <c r="CM3" s="187"/>
      <c r="CN3" s="186"/>
      <c r="CO3" s="187"/>
      <c r="CP3" s="187"/>
      <c r="CQ3" s="187"/>
      <c r="CR3" s="186"/>
      <c r="CS3" s="187"/>
      <c r="CT3" s="187"/>
      <c r="CU3" s="187"/>
      <c r="CV3" s="186"/>
      <c r="CW3" s="187"/>
      <c r="CX3" s="187"/>
      <c r="CY3" s="187"/>
      <c r="CZ3" s="186"/>
      <c r="DA3" s="187"/>
      <c r="DB3" s="187"/>
      <c r="DC3" s="187"/>
      <c r="DD3" s="186"/>
      <c r="DE3" s="187"/>
      <c r="DF3" s="187"/>
      <c r="DG3" s="187"/>
      <c r="DH3" s="186"/>
      <c r="DI3" s="187"/>
      <c r="DJ3" s="187"/>
      <c r="DK3" s="187"/>
      <c r="DL3" s="186"/>
      <c r="DM3" s="187"/>
      <c r="DN3" s="187"/>
      <c r="DO3" s="187"/>
      <c r="DP3" s="186"/>
      <c r="DQ3" s="187"/>
      <c r="DR3" s="187"/>
      <c r="DS3" s="187"/>
      <c r="DT3" s="186"/>
      <c r="DU3" s="187"/>
      <c r="DV3" s="187"/>
      <c r="DW3" s="187"/>
      <c r="DX3" s="186"/>
      <c r="DY3" s="187"/>
      <c r="DZ3" s="187"/>
      <c r="EA3" s="187"/>
      <c r="EB3" s="186"/>
      <c r="EC3" s="187"/>
      <c r="ED3" s="187"/>
      <c r="EE3" s="187"/>
      <c r="EF3" s="186"/>
      <c r="EG3" s="187"/>
      <c r="EH3" s="187"/>
      <c r="EI3" s="187"/>
      <c r="EJ3" s="186"/>
      <c r="EK3" s="187"/>
      <c r="EL3" s="187"/>
      <c r="EM3" s="187"/>
      <c r="EN3" s="186"/>
      <c r="EO3" s="187"/>
      <c r="EP3" s="187"/>
      <c r="EQ3" s="187"/>
      <c r="ER3" s="186"/>
      <c r="ES3" s="187"/>
      <c r="ET3" s="187"/>
      <c r="EU3" s="187"/>
      <c r="EV3" s="186"/>
      <c r="EW3" s="187"/>
      <c r="EX3" s="187"/>
      <c r="EY3" s="187"/>
      <c r="EZ3" s="186"/>
      <c r="FA3" s="187"/>
      <c r="FB3" s="187"/>
      <c r="FC3" s="187"/>
      <c r="FD3" s="186"/>
      <c r="FE3" s="187"/>
      <c r="FF3" s="187"/>
      <c r="FG3" s="187"/>
      <c r="FH3" s="186"/>
      <c r="FI3" s="187"/>
      <c r="FJ3" s="187"/>
      <c r="FK3" s="187"/>
      <c r="FL3" s="186"/>
      <c r="FM3" s="187"/>
      <c r="FN3" s="187"/>
      <c r="FO3" s="187"/>
      <c r="FP3" s="186"/>
      <c r="FQ3" s="187"/>
      <c r="FR3" s="187"/>
      <c r="FS3" s="187"/>
      <c r="FT3" s="186"/>
      <c r="FU3" s="187"/>
      <c r="FV3" s="187"/>
      <c r="FW3" s="187"/>
      <c r="FX3" s="186"/>
      <c r="FY3" s="187"/>
      <c r="FZ3" s="187"/>
      <c r="GA3" s="187"/>
      <c r="GB3" s="186"/>
      <c r="GC3" s="187"/>
      <c r="GD3" s="187"/>
      <c r="GE3" s="187"/>
      <c r="GF3" s="186"/>
      <c r="GG3" s="187"/>
      <c r="GH3" s="187"/>
      <c r="GI3" s="187"/>
      <c r="GJ3" s="186"/>
      <c r="GK3" s="187"/>
      <c r="GL3" s="187"/>
      <c r="GM3" s="187"/>
      <c r="GN3" s="186"/>
      <c r="GO3" s="187"/>
      <c r="GP3" s="187"/>
      <c r="GQ3" s="187"/>
      <c r="GR3" s="186"/>
      <c r="GS3" s="187"/>
      <c r="GT3" s="187"/>
      <c r="GU3" s="187"/>
      <c r="GV3" s="186"/>
      <c r="GW3" s="187"/>
      <c r="GX3" s="187"/>
      <c r="GY3" s="187"/>
      <c r="GZ3" s="186"/>
      <c r="HA3" s="187"/>
      <c r="HB3" s="187"/>
      <c r="HC3" s="187"/>
      <c r="HD3" s="186"/>
      <c r="HE3" s="187"/>
      <c r="HF3" s="187"/>
      <c r="HG3" s="187"/>
      <c r="HH3" s="186"/>
      <c r="HI3" s="187"/>
      <c r="HJ3" s="187"/>
      <c r="HK3" s="187"/>
      <c r="HL3" s="186"/>
      <c r="HM3" s="187"/>
      <c r="HN3" s="187"/>
      <c r="HO3" s="187"/>
      <c r="HP3" s="186"/>
      <c r="HQ3" s="187"/>
      <c r="HR3" s="187"/>
      <c r="HS3" s="187"/>
      <c r="HT3" s="186"/>
      <c r="HU3" s="187"/>
      <c r="HV3" s="187"/>
      <c r="HW3" s="187"/>
      <c r="HX3" s="186"/>
      <c r="HY3" s="187"/>
      <c r="HZ3" s="187"/>
      <c r="IA3" s="187"/>
      <c r="IB3" s="186"/>
      <c r="IC3" s="187"/>
      <c r="ID3" s="187"/>
      <c r="IE3" s="187"/>
      <c r="IF3" s="186"/>
      <c r="IG3" s="187"/>
      <c r="IH3" s="187"/>
      <c r="II3" s="187"/>
      <c r="IJ3" s="186"/>
      <c r="IK3" s="187"/>
      <c r="IL3" s="187"/>
      <c r="IM3" s="187"/>
    </row>
    <row r="4" ht="32.45" customHeight="1" spans="1:4">
      <c r="A4" s="188" t="s">
        <v>122</v>
      </c>
      <c r="B4" s="189" t="s">
        <v>597</v>
      </c>
      <c r="C4" s="189" t="s">
        <v>844</v>
      </c>
      <c r="D4" s="189" t="s">
        <v>845</v>
      </c>
    </row>
    <row r="5" ht="32.45" customHeight="1" spans="1:4">
      <c r="A5" s="190" t="s">
        <v>846</v>
      </c>
      <c r="B5" s="191">
        <v>42110</v>
      </c>
      <c r="C5" s="192">
        <v>32540</v>
      </c>
      <c r="D5" s="193">
        <f>C5/B5*100</f>
        <v>77.3</v>
      </c>
    </row>
    <row r="6" ht="32.45" customHeight="1" spans="1:4">
      <c r="A6" s="190" t="s">
        <v>847</v>
      </c>
      <c r="B6" s="191">
        <v>449455</v>
      </c>
      <c r="C6" s="192">
        <v>436058</v>
      </c>
      <c r="D6" s="193">
        <f t="shared" ref="D6:D14" si="0">C6/B6*100</f>
        <v>97</v>
      </c>
    </row>
    <row r="7" ht="32.45" customHeight="1" spans="1:4">
      <c r="A7" s="190" t="s">
        <v>848</v>
      </c>
      <c r="B7" s="191">
        <v>11008</v>
      </c>
      <c r="C7" s="192">
        <v>1649</v>
      </c>
      <c r="D7" s="193">
        <f t="shared" si="0"/>
        <v>15</v>
      </c>
    </row>
    <row r="8" ht="32.45" customHeight="1" spans="1:4">
      <c r="A8" s="190" t="s">
        <v>849</v>
      </c>
      <c r="B8" s="191">
        <v>59541</v>
      </c>
      <c r="C8" s="192">
        <v>34213</v>
      </c>
      <c r="D8" s="193">
        <f t="shared" si="0"/>
        <v>57.5</v>
      </c>
    </row>
    <row r="9" ht="32.45" customHeight="1" spans="1:4">
      <c r="A9" s="190" t="s">
        <v>850</v>
      </c>
      <c r="B9" s="191">
        <v>16222</v>
      </c>
      <c r="C9" s="192">
        <v>2433</v>
      </c>
      <c r="D9" s="193">
        <f t="shared" si="0"/>
        <v>15</v>
      </c>
    </row>
    <row r="10" ht="32.45" customHeight="1" spans="1:4">
      <c r="A10" s="190" t="s">
        <v>851</v>
      </c>
      <c r="B10" s="191">
        <v>400024</v>
      </c>
      <c r="C10" s="192">
        <v>418939</v>
      </c>
      <c r="D10" s="193">
        <f t="shared" si="0"/>
        <v>104.7</v>
      </c>
    </row>
    <row r="11" ht="32.45" customHeight="1" spans="1:6">
      <c r="A11" s="190" t="s">
        <v>852</v>
      </c>
      <c r="B11" s="191">
        <v>39730</v>
      </c>
      <c r="C11" s="192">
        <v>6815</v>
      </c>
      <c r="D11" s="193">
        <f t="shared" si="0"/>
        <v>17.2</v>
      </c>
      <c r="F11" s="194"/>
    </row>
    <row r="12" ht="32.45" customHeight="1" spans="1:6">
      <c r="A12" s="190" t="s">
        <v>853</v>
      </c>
      <c r="B12" s="191">
        <v>170194</v>
      </c>
      <c r="C12" s="192">
        <v>150762</v>
      </c>
      <c r="D12" s="193">
        <f t="shared" si="0"/>
        <v>88.6</v>
      </c>
      <c r="F12" s="194"/>
    </row>
    <row r="13" ht="32.45" customHeight="1" spans="1:4">
      <c r="A13" s="190" t="s">
        <v>854</v>
      </c>
      <c r="B13" s="191">
        <v>-1352</v>
      </c>
      <c r="C13" s="192">
        <v>-8129</v>
      </c>
      <c r="D13" s="193">
        <f t="shared" si="0"/>
        <v>601.3</v>
      </c>
    </row>
    <row r="14" ht="32.45" customHeight="1" spans="1:6">
      <c r="A14" s="190" t="s">
        <v>855</v>
      </c>
      <c r="B14" s="191">
        <v>23903</v>
      </c>
      <c r="C14" s="192">
        <v>16972</v>
      </c>
      <c r="D14" s="193">
        <f t="shared" si="0"/>
        <v>71</v>
      </c>
      <c r="F14" s="194"/>
    </row>
    <row r="15" ht="32.45" customHeight="1" spans="1:6">
      <c r="A15" s="190" t="s">
        <v>856</v>
      </c>
      <c r="B15" s="195"/>
      <c r="C15" s="196"/>
      <c r="D15" s="193"/>
      <c r="F15" s="194"/>
    </row>
    <row r="16" ht="32.45" customHeight="1" spans="1:4">
      <c r="A16" s="190" t="s">
        <v>857</v>
      </c>
      <c r="B16" s="195"/>
      <c r="C16" s="196"/>
      <c r="D16" s="193"/>
    </row>
    <row r="17" ht="32.45" customHeight="1" spans="1:4">
      <c r="A17" s="197" t="s">
        <v>858</v>
      </c>
      <c r="B17" s="191">
        <f>B5+B7+B9+B11+B13+B15</f>
        <v>107718</v>
      </c>
      <c r="C17" s="191">
        <f>C5+C7+C9+C11+C13+C15</f>
        <v>35308</v>
      </c>
      <c r="D17" s="193">
        <f>C17/B17*100</f>
        <v>32.8</v>
      </c>
    </row>
    <row r="18" ht="32.45" customHeight="1" spans="1:4">
      <c r="A18" s="197" t="s">
        <v>859</v>
      </c>
      <c r="B18" s="191">
        <f>B6+B8+B10+B12+B14+B16</f>
        <v>1103117</v>
      </c>
      <c r="C18" s="191">
        <f>C6+C8+C10+C12+C14+C16</f>
        <v>1056944</v>
      </c>
      <c r="D18" s="193">
        <f>C18/B18*100</f>
        <v>95.8</v>
      </c>
    </row>
  </sheetData>
  <mergeCells count="61">
    <mergeCell ref="A2:D2"/>
    <mergeCell ref="H2:K2"/>
    <mergeCell ref="L2:O2"/>
    <mergeCell ref="P2:S2"/>
    <mergeCell ref="T2:W2"/>
    <mergeCell ref="X2:AA2"/>
    <mergeCell ref="AB2:AE2"/>
    <mergeCell ref="AF2:AI2"/>
    <mergeCell ref="AJ2:AM2"/>
    <mergeCell ref="AN2:AQ2"/>
    <mergeCell ref="AR2:AU2"/>
    <mergeCell ref="AV2:AY2"/>
    <mergeCell ref="AZ2:BC2"/>
    <mergeCell ref="BD2:BG2"/>
    <mergeCell ref="BH2:BK2"/>
    <mergeCell ref="BL2:BO2"/>
    <mergeCell ref="BP2:BS2"/>
    <mergeCell ref="BT2:BW2"/>
    <mergeCell ref="BX2:CA2"/>
    <mergeCell ref="CB2:CE2"/>
    <mergeCell ref="CF2:CI2"/>
    <mergeCell ref="CJ2:CM2"/>
    <mergeCell ref="CN2:CQ2"/>
    <mergeCell ref="CR2:CU2"/>
    <mergeCell ref="CV2:CY2"/>
    <mergeCell ref="CZ2:DC2"/>
    <mergeCell ref="DD2:DG2"/>
    <mergeCell ref="DH2:DK2"/>
    <mergeCell ref="DL2:DO2"/>
    <mergeCell ref="DP2:DS2"/>
    <mergeCell ref="DT2:DW2"/>
    <mergeCell ref="DX2:EA2"/>
    <mergeCell ref="EB2:EE2"/>
    <mergeCell ref="EF2:EI2"/>
    <mergeCell ref="EJ2:EM2"/>
    <mergeCell ref="EN2:EQ2"/>
    <mergeCell ref="ER2:EU2"/>
    <mergeCell ref="EV2:EY2"/>
    <mergeCell ref="EZ2:FC2"/>
    <mergeCell ref="FD2:FG2"/>
    <mergeCell ref="FH2:FK2"/>
    <mergeCell ref="FL2:FO2"/>
    <mergeCell ref="FP2:FS2"/>
    <mergeCell ref="FT2:FW2"/>
    <mergeCell ref="FX2:GA2"/>
    <mergeCell ref="GB2:GE2"/>
    <mergeCell ref="GF2:GI2"/>
    <mergeCell ref="GJ2:GM2"/>
    <mergeCell ref="GN2:GQ2"/>
    <mergeCell ref="GR2:GU2"/>
    <mergeCell ref="GV2:GY2"/>
    <mergeCell ref="GZ2:HC2"/>
    <mergeCell ref="HD2:HG2"/>
    <mergeCell ref="HH2:HK2"/>
    <mergeCell ref="HL2:HO2"/>
    <mergeCell ref="HP2:HS2"/>
    <mergeCell ref="HT2:HW2"/>
    <mergeCell ref="HX2:IA2"/>
    <mergeCell ref="IB2:IE2"/>
    <mergeCell ref="IF2:II2"/>
    <mergeCell ref="IJ2:IM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F8" sqref="F8"/>
    </sheetView>
  </sheetViews>
  <sheetFormatPr defaultColWidth="9.125" defaultRowHeight="21.75" customHeight="1"/>
  <cols>
    <col min="1" max="1" width="24.625" style="91" customWidth="1"/>
    <col min="2" max="2" width="11.25" style="167" customWidth="1"/>
    <col min="3" max="3" width="24.625" style="167" customWidth="1"/>
    <col min="4" max="4" width="11.25" style="167" customWidth="1"/>
    <col min="5" max="5" width="16.125" style="91" customWidth="1"/>
    <col min="6" max="6" width="19" style="91" customWidth="1"/>
    <col min="7" max="232" width="9.125" style="91" customWidth="1"/>
    <col min="233" max="16384" width="9.125" style="91"/>
  </cols>
  <sheetData>
    <row r="1" s="89" customFormat="1" ht="19.5" customHeight="1" spans="1:4">
      <c r="A1" s="137" t="s">
        <v>860</v>
      </c>
      <c r="B1" s="168"/>
      <c r="C1" s="168"/>
      <c r="D1" s="168"/>
    </row>
    <row r="2" s="166" customFormat="1" ht="48.75" customHeight="1" spans="1:4">
      <c r="A2" s="169" t="s">
        <v>861</v>
      </c>
      <c r="B2" s="169"/>
      <c r="C2" s="169"/>
      <c r="D2" s="169"/>
    </row>
    <row r="3" s="97" customFormat="1" customHeight="1" spans="1:4">
      <c r="A3" s="171"/>
      <c r="B3" s="170"/>
      <c r="C3" s="170"/>
      <c r="D3" s="170" t="s">
        <v>2</v>
      </c>
    </row>
    <row r="4" s="97" customFormat="1" ht="36" customHeight="1" spans="1:4">
      <c r="A4" s="101" t="s">
        <v>77</v>
      </c>
      <c r="B4" s="172" t="s">
        <v>818</v>
      </c>
      <c r="C4" s="101" t="s">
        <v>77</v>
      </c>
      <c r="D4" s="172" t="s">
        <v>819</v>
      </c>
    </row>
    <row r="5" s="97" customFormat="1" ht="36" customHeight="1" spans="1:4">
      <c r="A5" s="103" t="s">
        <v>822</v>
      </c>
      <c r="B5" s="180">
        <v>352436</v>
      </c>
      <c r="C5" s="150" t="s">
        <v>823</v>
      </c>
      <c r="D5" s="180">
        <v>350787</v>
      </c>
    </row>
    <row r="6" s="97" customFormat="1" ht="36" customHeight="1" spans="1:4">
      <c r="A6" s="103" t="s">
        <v>862</v>
      </c>
      <c r="B6" s="180">
        <v>330385</v>
      </c>
      <c r="C6" s="150" t="s">
        <v>863</v>
      </c>
      <c r="D6" s="180">
        <v>327952</v>
      </c>
    </row>
    <row r="7" s="97" customFormat="1" ht="36" customHeight="1" spans="1:9">
      <c r="A7" s="103" t="s">
        <v>864</v>
      </c>
      <c r="B7" s="180">
        <v>403836</v>
      </c>
      <c r="C7" s="103" t="s">
        <v>864</v>
      </c>
      <c r="D7" s="180">
        <v>397021</v>
      </c>
      <c r="E7" s="174"/>
      <c r="F7" s="174"/>
      <c r="G7" s="174"/>
      <c r="H7" s="174"/>
      <c r="I7" s="174"/>
    </row>
    <row r="8" s="97" customFormat="1" ht="36" customHeight="1" spans="1:4">
      <c r="A8" s="103" t="s">
        <v>828</v>
      </c>
      <c r="B8" s="180">
        <v>7141</v>
      </c>
      <c r="C8" s="150" t="s">
        <v>829</v>
      </c>
      <c r="D8" s="180">
        <v>15270</v>
      </c>
    </row>
    <row r="9" s="97" customFormat="1" ht="36" customHeight="1" spans="1:4">
      <c r="A9" s="103" t="s">
        <v>830</v>
      </c>
      <c r="B9" s="175"/>
      <c r="C9" s="150" t="s">
        <v>831</v>
      </c>
      <c r="D9" s="175"/>
    </row>
    <row r="10" s="97" customFormat="1" ht="36" customHeight="1" spans="1:6">
      <c r="A10" s="172" t="s">
        <v>832</v>
      </c>
      <c r="B10" s="177">
        <f>SUM(B5:B9)</f>
        <v>1093798</v>
      </c>
      <c r="C10" s="176" t="s">
        <v>833</v>
      </c>
      <c r="D10" s="177">
        <f>SUM(D5:D9)</f>
        <v>1091030</v>
      </c>
      <c r="E10" s="178"/>
      <c r="F10" s="178"/>
    </row>
    <row r="11" s="97" customFormat="1" ht="36" customHeight="1" spans="1:6">
      <c r="A11" s="172" t="s">
        <v>772</v>
      </c>
      <c r="B11" s="180">
        <v>618119</v>
      </c>
      <c r="C11" s="172" t="s">
        <v>865</v>
      </c>
      <c r="D11" s="179">
        <f>B10+B11-D10</f>
        <v>620887</v>
      </c>
      <c r="E11" s="178"/>
      <c r="F11" s="178"/>
    </row>
    <row r="12" ht="36" customHeight="1" spans="1:6">
      <c r="A12" s="172" t="s">
        <v>836</v>
      </c>
      <c r="B12" s="177">
        <f>B10+B11</f>
        <v>1711917</v>
      </c>
      <c r="C12" s="176" t="s">
        <v>837</v>
      </c>
      <c r="D12" s="177">
        <f>D10+D11</f>
        <v>1711917</v>
      </c>
      <c r="E12" s="178"/>
      <c r="F12" s="178"/>
    </row>
    <row r="13" customHeight="1" spans="5:6">
      <c r="E13" s="178"/>
      <c r="F13" s="178"/>
    </row>
    <row r="14" customHeight="1" spans="1:2">
      <c r="A14" s="81"/>
      <c r="B14" s="181"/>
    </row>
    <row r="21" customHeight="1" spans="5:6">
      <c r="E21" s="81"/>
      <c r="F21" s="81"/>
    </row>
    <row r="22" customHeight="1" spans="6:6">
      <c r="F22" s="106"/>
    </row>
  </sheetData>
  <mergeCells count="1">
    <mergeCell ref="A2:D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1" sqref="A1"/>
    </sheetView>
  </sheetViews>
  <sheetFormatPr defaultColWidth="9.125" defaultRowHeight="21.75" customHeight="1" outlineLevelCol="6"/>
  <cols>
    <col min="1" max="1" width="41.25" style="91" customWidth="1"/>
    <col min="2" max="2" width="30.875" style="167" customWidth="1"/>
    <col min="3" max="3" width="16.125" style="91" customWidth="1"/>
    <col min="4" max="4" width="19" style="91" customWidth="1"/>
    <col min="5" max="230" width="9.125" style="91" customWidth="1"/>
    <col min="231" max="16384" width="9.125" style="91"/>
  </cols>
  <sheetData>
    <row r="1" s="89" customFormat="1" ht="19.5" customHeight="1" spans="1:2">
      <c r="A1" s="137" t="s">
        <v>866</v>
      </c>
      <c r="B1" s="168"/>
    </row>
    <row r="2" s="166" customFormat="1" ht="48.75" customHeight="1" spans="1:2">
      <c r="A2" s="169" t="s">
        <v>867</v>
      </c>
      <c r="B2" s="169"/>
    </row>
    <row r="3" s="97" customFormat="1" ht="37.5" customHeight="1" spans="1:2">
      <c r="A3" s="171"/>
      <c r="B3" s="171" t="s">
        <v>2</v>
      </c>
    </row>
    <row r="4" s="97" customFormat="1" ht="37.5" customHeight="1" spans="1:2">
      <c r="A4" s="101" t="s">
        <v>77</v>
      </c>
      <c r="B4" s="172" t="s">
        <v>818</v>
      </c>
    </row>
    <row r="5" s="97" customFormat="1" ht="37.5" customHeight="1" spans="1:2">
      <c r="A5" s="103" t="s">
        <v>822</v>
      </c>
      <c r="B5" s="180">
        <v>352436</v>
      </c>
    </row>
    <row r="6" s="97" customFormat="1" ht="37.5" customHeight="1" spans="1:2">
      <c r="A6" s="103" t="s">
        <v>862</v>
      </c>
      <c r="B6" s="180">
        <v>330385</v>
      </c>
    </row>
    <row r="7" s="97" customFormat="1" ht="37.5" customHeight="1" spans="1:7">
      <c r="A7" s="103" t="s">
        <v>864</v>
      </c>
      <c r="B7" s="180">
        <v>403836</v>
      </c>
      <c r="C7" s="174"/>
      <c r="D7" s="174"/>
      <c r="E7" s="174"/>
      <c r="F7" s="174"/>
      <c r="G7" s="174"/>
    </row>
    <row r="8" s="97" customFormat="1" ht="37.5" customHeight="1" spans="1:2">
      <c r="A8" s="103" t="s">
        <v>828</v>
      </c>
      <c r="B8" s="180">
        <v>7141</v>
      </c>
    </row>
    <row r="9" s="97" customFormat="1" ht="37.5" customHeight="1" spans="1:2">
      <c r="A9" s="103" t="s">
        <v>830</v>
      </c>
      <c r="B9" s="175"/>
    </row>
    <row r="10" s="97" customFormat="1" ht="37.5" customHeight="1" spans="1:4">
      <c r="A10" s="172" t="s">
        <v>832</v>
      </c>
      <c r="B10" s="177">
        <f>SUM(B5:B9)</f>
        <v>1093798</v>
      </c>
      <c r="C10" s="178"/>
      <c r="D10" s="178"/>
    </row>
    <row r="11" s="97" customFormat="1" ht="37.5" customHeight="1" spans="1:4">
      <c r="A11" s="172" t="s">
        <v>772</v>
      </c>
      <c r="B11" s="180">
        <v>618119</v>
      </c>
      <c r="C11" s="178"/>
      <c r="D11" s="178"/>
    </row>
    <row r="12" ht="37.5" customHeight="1" spans="1:4">
      <c r="A12" s="172" t="s">
        <v>836</v>
      </c>
      <c r="B12" s="177">
        <f>B10+B11</f>
        <v>1711917</v>
      </c>
      <c r="C12" s="178"/>
      <c r="D12" s="178"/>
    </row>
    <row r="13" customHeight="1" spans="3:4">
      <c r="C13" s="178"/>
      <c r="D13" s="178"/>
    </row>
    <row r="14" customHeight="1" spans="1:2">
      <c r="A14" s="81"/>
      <c r="B14" s="181"/>
    </row>
    <row r="21" customHeight="1" spans="3:4">
      <c r="C21" s="81"/>
      <c r="D21" s="81"/>
    </row>
    <row r="22" customHeight="1" spans="4:4">
      <c r="D22" s="106"/>
    </row>
  </sheetData>
  <mergeCells count="1">
    <mergeCell ref="A2:B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1" sqref="A1"/>
    </sheetView>
  </sheetViews>
  <sheetFormatPr defaultColWidth="9.125" defaultRowHeight="21.75" customHeight="1" outlineLevelCol="6"/>
  <cols>
    <col min="1" max="1" width="40.625" style="167" customWidth="1"/>
    <col min="2" max="2" width="31.375" style="167" customWidth="1"/>
    <col min="3" max="3" width="16.125" style="91" customWidth="1"/>
    <col min="4" max="4" width="19" style="91" customWidth="1"/>
    <col min="5" max="230" width="9.125" style="91" customWidth="1"/>
    <col min="231" max="16384" width="9.125" style="91"/>
  </cols>
  <sheetData>
    <row r="1" s="89" customFormat="1" ht="19.5" customHeight="1" spans="1:2">
      <c r="A1" s="137" t="s">
        <v>868</v>
      </c>
      <c r="B1" s="168"/>
    </row>
    <row r="2" s="166" customFormat="1" ht="48.75" customHeight="1" spans="1:2">
      <c r="A2" s="169" t="s">
        <v>869</v>
      </c>
      <c r="B2" s="169"/>
    </row>
    <row r="3" s="97" customFormat="1" ht="36" customHeight="1" spans="1:2">
      <c r="A3" s="170"/>
      <c r="B3" s="171" t="s">
        <v>2</v>
      </c>
    </row>
    <row r="4" s="97" customFormat="1" ht="36" customHeight="1" spans="1:2">
      <c r="A4" s="101" t="s">
        <v>77</v>
      </c>
      <c r="B4" s="172" t="s">
        <v>819</v>
      </c>
    </row>
    <row r="5" s="97" customFormat="1" ht="36" customHeight="1" spans="1:2">
      <c r="A5" s="150" t="s">
        <v>823</v>
      </c>
      <c r="B5" s="173">
        <v>350787</v>
      </c>
    </row>
    <row r="6" s="97" customFormat="1" ht="36" customHeight="1" spans="1:2">
      <c r="A6" s="150" t="s">
        <v>863</v>
      </c>
      <c r="B6" s="173">
        <v>327952</v>
      </c>
    </row>
    <row r="7" s="97" customFormat="1" ht="36" customHeight="1" spans="1:7">
      <c r="A7" s="103" t="s">
        <v>864</v>
      </c>
      <c r="B7" s="173">
        <v>397021</v>
      </c>
      <c r="C7" s="174"/>
      <c r="D7" s="174"/>
      <c r="E7" s="174"/>
      <c r="F7" s="174"/>
      <c r="G7" s="174"/>
    </row>
    <row r="8" s="97" customFormat="1" ht="36" customHeight="1" spans="1:2">
      <c r="A8" s="150" t="s">
        <v>829</v>
      </c>
      <c r="B8" s="173">
        <v>15270</v>
      </c>
    </row>
    <row r="9" s="97" customFormat="1" ht="36" customHeight="1" spans="1:2">
      <c r="A9" s="150" t="s">
        <v>831</v>
      </c>
      <c r="B9" s="175"/>
    </row>
    <row r="10" s="97" customFormat="1" ht="36" customHeight="1" spans="1:4">
      <c r="A10" s="176" t="s">
        <v>833</v>
      </c>
      <c r="B10" s="177">
        <v>1091030</v>
      </c>
      <c r="C10" s="178"/>
      <c r="D10" s="178"/>
    </row>
    <row r="11" s="97" customFormat="1" ht="36" customHeight="1" spans="1:4">
      <c r="A11" s="172" t="s">
        <v>865</v>
      </c>
      <c r="B11" s="179">
        <v>620887</v>
      </c>
      <c r="C11" s="178"/>
      <c r="D11" s="178"/>
    </row>
    <row r="12" ht="36" customHeight="1" spans="1:4">
      <c r="A12" s="176" t="s">
        <v>837</v>
      </c>
      <c r="B12" s="177">
        <v>1711917</v>
      </c>
      <c r="C12" s="178"/>
      <c r="D12" s="178"/>
    </row>
    <row r="13" customHeight="1" spans="3:4">
      <c r="C13" s="178"/>
      <c r="D13" s="178"/>
    </row>
    <row r="21" customHeight="1" spans="3:4">
      <c r="C21" s="81"/>
      <c r="D21" s="81"/>
    </row>
    <row r="22" customHeight="1" spans="4:4">
      <c r="D22" s="106"/>
    </row>
  </sheetData>
  <mergeCells count="1">
    <mergeCell ref="A2:B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N13"/>
  <sheetViews>
    <sheetView showZeros="0" workbookViewId="0">
      <selection activeCell="A1" sqref="A1"/>
    </sheetView>
  </sheetViews>
  <sheetFormatPr defaultColWidth="8.75" defaultRowHeight="21" customHeight="1"/>
  <cols>
    <col min="1" max="1" width="32.5" style="134" customWidth="1"/>
    <col min="2" max="5" width="10" style="134" customWidth="1"/>
    <col min="6" max="6" width="18.375" style="134" customWidth="1"/>
    <col min="7" max="7" width="16.125" style="134" customWidth="1"/>
    <col min="8" max="8" width="15" style="134" customWidth="1"/>
    <col min="9" max="9" width="16.125" style="134" customWidth="1"/>
    <col min="10" max="31" width="9" style="134" customWidth="1"/>
    <col min="32" max="191" width="8.75" style="134"/>
    <col min="192" max="222" width="9" style="134" customWidth="1"/>
    <col min="223" max="223" width="9" style="91" customWidth="1"/>
    <col min="224" max="16384" width="8.75" style="91"/>
  </cols>
  <sheetData>
    <row r="1" s="89" customFormat="1" ht="19.5" customHeight="1" spans="1:222">
      <c r="A1" s="137" t="s">
        <v>870</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0"/>
      <c r="CW1" s="140"/>
      <c r="CX1" s="140"/>
      <c r="CY1" s="140"/>
      <c r="CZ1" s="140"/>
      <c r="DA1" s="140"/>
      <c r="DB1" s="140"/>
      <c r="DC1" s="140"/>
      <c r="DD1" s="140"/>
      <c r="DE1" s="140"/>
      <c r="DF1" s="140"/>
      <c r="DG1" s="140"/>
      <c r="DH1" s="140"/>
      <c r="DI1" s="140"/>
      <c r="DJ1" s="140"/>
      <c r="DK1" s="140"/>
      <c r="DL1" s="140"/>
      <c r="DM1" s="140"/>
      <c r="DN1" s="140"/>
      <c r="DO1" s="140"/>
      <c r="DP1" s="140"/>
      <c r="DQ1" s="140"/>
      <c r="DR1" s="140"/>
      <c r="DS1" s="140"/>
      <c r="DT1" s="140"/>
      <c r="DU1" s="140"/>
      <c r="DV1" s="140"/>
      <c r="DW1" s="140"/>
      <c r="DX1" s="140"/>
      <c r="DY1" s="140"/>
      <c r="DZ1" s="140"/>
      <c r="EA1" s="140"/>
      <c r="EB1" s="140"/>
      <c r="EC1" s="140"/>
      <c r="ED1" s="140"/>
      <c r="EE1" s="140"/>
      <c r="EF1" s="140"/>
      <c r="EG1" s="140"/>
      <c r="EH1" s="140"/>
      <c r="EI1" s="140"/>
      <c r="EJ1" s="140"/>
      <c r="EK1" s="140"/>
      <c r="EL1" s="140"/>
      <c r="EM1" s="140"/>
      <c r="EN1" s="140"/>
      <c r="EO1" s="140"/>
      <c r="EP1" s="140"/>
      <c r="EQ1" s="140"/>
      <c r="ER1" s="140"/>
      <c r="ES1" s="140"/>
      <c r="ET1" s="140"/>
      <c r="EU1" s="140"/>
      <c r="EV1" s="140"/>
      <c r="EW1" s="140"/>
      <c r="EX1" s="140"/>
      <c r="EY1" s="140"/>
      <c r="EZ1" s="140"/>
      <c r="FA1" s="140"/>
      <c r="FB1" s="140"/>
      <c r="FC1" s="140"/>
      <c r="FD1" s="140"/>
      <c r="FE1" s="140"/>
      <c r="FF1" s="140"/>
      <c r="FG1" s="140"/>
      <c r="FH1" s="140"/>
      <c r="FI1" s="140"/>
      <c r="FJ1" s="140"/>
      <c r="FK1" s="140"/>
      <c r="FL1" s="140"/>
      <c r="FM1" s="140"/>
      <c r="FN1" s="140"/>
      <c r="FO1" s="140"/>
      <c r="FP1" s="140"/>
      <c r="FQ1" s="140"/>
      <c r="FR1" s="140"/>
      <c r="FS1" s="140"/>
      <c r="FT1" s="140"/>
      <c r="FU1" s="140"/>
      <c r="FV1" s="140"/>
      <c r="FW1" s="140"/>
      <c r="FX1" s="140"/>
      <c r="FY1" s="140"/>
      <c r="FZ1" s="140"/>
      <c r="GA1" s="140"/>
      <c r="GB1" s="140"/>
      <c r="GC1" s="140"/>
      <c r="GD1" s="140"/>
      <c r="GE1" s="140"/>
      <c r="GF1" s="140"/>
      <c r="GG1" s="140"/>
      <c r="GH1" s="140"/>
      <c r="GI1" s="140"/>
      <c r="GJ1" s="140"/>
      <c r="GK1" s="140"/>
      <c r="GL1" s="140"/>
      <c r="GM1" s="140"/>
      <c r="GN1" s="140"/>
      <c r="GO1" s="140"/>
      <c r="GP1" s="140"/>
      <c r="GQ1" s="140"/>
      <c r="GR1" s="140"/>
      <c r="GS1" s="140"/>
      <c r="GT1" s="140"/>
      <c r="GU1" s="140"/>
      <c r="GV1" s="140"/>
      <c r="GW1" s="140"/>
      <c r="GX1" s="140"/>
      <c r="GY1" s="140"/>
      <c r="GZ1" s="140"/>
      <c r="HA1" s="140"/>
      <c r="HB1" s="140"/>
      <c r="HC1" s="140"/>
      <c r="HD1" s="140"/>
      <c r="HE1" s="140"/>
      <c r="HF1" s="140"/>
      <c r="HG1" s="140"/>
      <c r="HH1" s="140"/>
      <c r="HI1" s="140"/>
      <c r="HJ1" s="140"/>
      <c r="HK1" s="140"/>
      <c r="HL1" s="140"/>
      <c r="HM1" s="140"/>
      <c r="HN1" s="140"/>
    </row>
    <row r="2" s="90" customFormat="1" ht="48.75" customHeight="1" spans="1:222">
      <c r="A2" s="141" t="s">
        <v>871</v>
      </c>
      <c r="B2" s="141"/>
      <c r="C2" s="142"/>
      <c r="D2" s="141"/>
      <c r="E2" s="141"/>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row>
    <row r="3" customHeight="1" spans="3:5">
      <c r="C3" s="143" t="s">
        <v>2</v>
      </c>
      <c r="D3" s="143"/>
      <c r="E3" s="143"/>
    </row>
    <row r="4" customHeight="1" spans="1:5">
      <c r="A4" s="145" t="s">
        <v>3</v>
      </c>
      <c r="B4" s="146" t="s">
        <v>872</v>
      </c>
      <c r="C4" s="148" t="s">
        <v>557</v>
      </c>
      <c r="D4" s="148" t="s">
        <v>845</v>
      </c>
      <c r="E4" s="148" t="s">
        <v>873</v>
      </c>
    </row>
    <row r="5" ht="22.5" customHeight="1" spans="1:5">
      <c r="A5" s="145"/>
      <c r="B5" s="146"/>
      <c r="C5" s="158"/>
      <c r="D5" s="158"/>
      <c r="E5" s="158"/>
    </row>
    <row r="6" ht="36" customHeight="1" spans="1:5">
      <c r="A6" s="103" t="s">
        <v>874</v>
      </c>
      <c r="B6" s="159"/>
      <c r="C6" s="158"/>
      <c r="D6" s="158"/>
      <c r="E6" s="158"/>
    </row>
    <row r="7" ht="36" customHeight="1" spans="1:9">
      <c r="A7" s="103" t="s">
        <v>822</v>
      </c>
      <c r="B7" s="104">
        <v>354387</v>
      </c>
      <c r="C7" s="104">
        <v>352436</v>
      </c>
      <c r="D7" s="160">
        <f>C7/B7*100</f>
        <v>99.4</v>
      </c>
      <c r="E7" s="160">
        <v>124.9</v>
      </c>
      <c r="F7" s="161"/>
      <c r="G7" s="81"/>
      <c r="H7" s="81"/>
      <c r="I7" s="81"/>
    </row>
    <row r="8" ht="36" customHeight="1" spans="1:7">
      <c r="A8" s="103" t="s">
        <v>862</v>
      </c>
      <c r="B8" s="104">
        <v>297863</v>
      </c>
      <c r="C8" s="104">
        <v>330385</v>
      </c>
      <c r="D8" s="160">
        <f>C8/B8*100</f>
        <v>110.9</v>
      </c>
      <c r="E8" s="160">
        <v>110.4</v>
      </c>
      <c r="F8" s="161"/>
      <c r="G8" s="162"/>
    </row>
    <row r="9" ht="36" customHeight="1" spans="1:6">
      <c r="A9" s="103" t="s">
        <v>864</v>
      </c>
      <c r="B9" s="104">
        <v>420419</v>
      </c>
      <c r="C9" s="104">
        <v>403836</v>
      </c>
      <c r="D9" s="160">
        <f>C9/B9*100</f>
        <v>96.1</v>
      </c>
      <c r="E9" s="160">
        <v>129</v>
      </c>
      <c r="F9" s="161"/>
    </row>
    <row r="10" ht="36" customHeight="1" spans="1:6">
      <c r="A10" s="103" t="s">
        <v>828</v>
      </c>
      <c r="B10" s="104">
        <v>8184</v>
      </c>
      <c r="C10" s="104">
        <v>7141</v>
      </c>
      <c r="D10" s="160">
        <f>C10/B10*100</f>
        <v>87.3</v>
      </c>
      <c r="E10" s="160">
        <v>124.8</v>
      </c>
      <c r="F10" s="161"/>
    </row>
    <row r="11" ht="36" customHeight="1" spans="1:6">
      <c r="A11" s="103" t="s">
        <v>830</v>
      </c>
      <c r="B11" s="159"/>
      <c r="C11" s="163"/>
      <c r="D11" s="102"/>
      <c r="E11" s="160"/>
      <c r="F11" s="161"/>
    </row>
    <row r="12" ht="36" customHeight="1" spans="1:6">
      <c r="A12" s="145" t="s">
        <v>119</v>
      </c>
      <c r="B12" s="164">
        <f>SUM(B6:B11)</f>
        <v>1080853</v>
      </c>
      <c r="C12" s="164">
        <f>SUM(C7:C11)</f>
        <v>1093798</v>
      </c>
      <c r="D12" s="102">
        <f>C12/B12*100</f>
        <v>101</v>
      </c>
      <c r="E12" s="160">
        <v>121.5</v>
      </c>
      <c r="F12" s="161"/>
    </row>
    <row r="13" customHeight="1" spans="3:3">
      <c r="C13" s="165"/>
    </row>
  </sheetData>
  <mergeCells count="7">
    <mergeCell ref="A2:E2"/>
    <mergeCell ref="C3:E3"/>
    <mergeCell ref="A4:A5"/>
    <mergeCell ref="B4:B5"/>
    <mergeCell ref="C4:C5"/>
    <mergeCell ref="D4:D5"/>
    <mergeCell ref="E4:E5"/>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X13"/>
  <sheetViews>
    <sheetView showZeros="0" workbookViewId="0">
      <selection activeCell="A1" sqref="A1"/>
    </sheetView>
  </sheetViews>
  <sheetFormatPr defaultColWidth="9" defaultRowHeight="21" customHeight="1"/>
  <cols>
    <col min="1" max="1" width="33.25" style="134" customWidth="1"/>
    <col min="2" max="3" width="9.625" style="135" customWidth="1"/>
    <col min="4" max="4" width="9.625" style="136" customWidth="1"/>
    <col min="5" max="5" width="9.625" style="135" customWidth="1"/>
    <col min="6" max="6" width="11" style="135" customWidth="1"/>
    <col min="7" max="31" width="9" style="134"/>
    <col min="32" max="223" width="8.75" style="134" customWidth="1"/>
    <col min="224" max="232" width="9" style="134"/>
    <col min="233" max="16384" width="9" style="91"/>
  </cols>
  <sheetData>
    <row r="1" s="89" customFormat="1" ht="19.5" customHeight="1" spans="1:229">
      <c r="A1" s="137" t="s">
        <v>875</v>
      </c>
      <c r="B1" s="138"/>
      <c r="C1" s="138"/>
      <c r="D1" s="139"/>
      <c r="E1" s="138"/>
      <c r="F1" s="138"/>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0"/>
      <c r="CW1" s="140"/>
      <c r="CX1" s="140"/>
      <c r="CY1" s="140"/>
      <c r="CZ1" s="140"/>
      <c r="DA1" s="140"/>
      <c r="DB1" s="140"/>
      <c r="DC1" s="140"/>
      <c r="DD1" s="140"/>
      <c r="DE1" s="140"/>
      <c r="DF1" s="140"/>
      <c r="DG1" s="140"/>
      <c r="DH1" s="140"/>
      <c r="DI1" s="140"/>
      <c r="DJ1" s="140"/>
      <c r="DK1" s="140"/>
      <c r="DL1" s="140"/>
      <c r="DM1" s="140"/>
      <c r="DN1" s="140"/>
      <c r="DO1" s="140"/>
      <c r="DP1" s="140"/>
      <c r="DQ1" s="140"/>
      <c r="DR1" s="140"/>
      <c r="DS1" s="140"/>
      <c r="DT1" s="140"/>
      <c r="DU1" s="140"/>
      <c r="DV1" s="140"/>
      <c r="DW1" s="140"/>
      <c r="DX1" s="140"/>
      <c r="DY1" s="140"/>
      <c r="DZ1" s="140"/>
      <c r="EA1" s="140"/>
      <c r="EB1" s="140"/>
      <c r="EC1" s="140"/>
      <c r="ED1" s="140"/>
      <c r="EE1" s="140"/>
      <c r="EF1" s="140"/>
      <c r="EG1" s="140"/>
      <c r="EH1" s="140"/>
      <c r="EI1" s="140"/>
      <c r="EJ1" s="140"/>
      <c r="EK1" s="140"/>
      <c r="EL1" s="140"/>
      <c r="EM1" s="140"/>
      <c r="EN1" s="140"/>
      <c r="EO1" s="140"/>
      <c r="EP1" s="140"/>
      <c r="EQ1" s="140"/>
      <c r="ER1" s="140"/>
      <c r="ES1" s="140"/>
      <c r="ET1" s="140"/>
      <c r="EU1" s="140"/>
      <c r="EV1" s="140"/>
      <c r="EW1" s="140"/>
      <c r="EX1" s="140"/>
      <c r="EY1" s="140"/>
      <c r="EZ1" s="140"/>
      <c r="FA1" s="140"/>
      <c r="FB1" s="140"/>
      <c r="FC1" s="140"/>
      <c r="FD1" s="140"/>
      <c r="FE1" s="140"/>
      <c r="FF1" s="140"/>
      <c r="FG1" s="140"/>
      <c r="FH1" s="140"/>
      <c r="FI1" s="140"/>
      <c r="FJ1" s="140"/>
      <c r="FK1" s="140"/>
      <c r="FL1" s="140"/>
      <c r="FM1" s="140"/>
      <c r="FN1" s="140"/>
      <c r="FO1" s="140"/>
      <c r="FP1" s="140"/>
      <c r="FQ1" s="140"/>
      <c r="FR1" s="140"/>
      <c r="FS1" s="140"/>
      <c r="FT1" s="140"/>
      <c r="FU1" s="140"/>
      <c r="FV1" s="140"/>
      <c r="FW1" s="140"/>
      <c r="FX1" s="140"/>
      <c r="FY1" s="140"/>
      <c r="FZ1" s="140"/>
      <c r="GA1" s="140"/>
      <c r="GB1" s="140"/>
      <c r="GC1" s="140"/>
      <c r="GD1" s="140"/>
      <c r="GE1" s="140"/>
      <c r="GF1" s="140"/>
      <c r="GG1" s="140"/>
      <c r="GH1" s="140"/>
      <c r="GI1" s="140"/>
      <c r="GJ1" s="140"/>
      <c r="GK1" s="140"/>
      <c r="GL1" s="140"/>
      <c r="GM1" s="140"/>
      <c r="GN1" s="140"/>
      <c r="GO1" s="140"/>
      <c r="GP1" s="140"/>
      <c r="GQ1" s="140"/>
      <c r="GR1" s="140"/>
      <c r="GS1" s="140"/>
      <c r="GT1" s="140"/>
      <c r="GU1" s="140"/>
      <c r="GV1" s="140"/>
      <c r="GW1" s="140"/>
      <c r="GX1" s="140"/>
      <c r="GY1" s="140"/>
      <c r="GZ1" s="140"/>
      <c r="HA1" s="140"/>
      <c r="HB1" s="140"/>
      <c r="HC1" s="140"/>
      <c r="HD1" s="140"/>
      <c r="HE1" s="140"/>
      <c r="HF1" s="140"/>
      <c r="HG1" s="140"/>
      <c r="HH1" s="140"/>
      <c r="HI1" s="140"/>
      <c r="HJ1" s="140"/>
      <c r="HK1" s="140"/>
      <c r="HL1" s="140"/>
      <c r="HM1" s="140"/>
      <c r="HN1" s="140"/>
      <c r="HO1" s="140"/>
      <c r="HP1" s="140"/>
      <c r="HQ1" s="140"/>
      <c r="HR1" s="140"/>
      <c r="HS1" s="140"/>
      <c r="HT1" s="140"/>
      <c r="HU1" s="140"/>
    </row>
    <row r="2" s="90" customFormat="1" ht="48.75" customHeight="1" spans="1:229">
      <c r="A2" s="141" t="s">
        <v>876</v>
      </c>
      <c r="B2" s="141"/>
      <c r="C2" s="141"/>
      <c r="D2" s="141"/>
      <c r="E2" s="141"/>
      <c r="F2" s="141"/>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row>
    <row r="3" customHeight="1" spans="3:232">
      <c r="C3" s="143" t="s">
        <v>2</v>
      </c>
      <c r="D3" s="143"/>
      <c r="E3" s="143"/>
      <c r="F3" s="144"/>
      <c r="HV3" s="91"/>
      <c r="HW3" s="91"/>
      <c r="HX3" s="91"/>
    </row>
    <row r="4" ht="39" customHeight="1" spans="1:232">
      <c r="A4" s="145" t="s">
        <v>3</v>
      </c>
      <c r="B4" s="145" t="s">
        <v>872</v>
      </c>
      <c r="C4" s="146" t="s">
        <v>557</v>
      </c>
      <c r="D4" s="147" t="s">
        <v>845</v>
      </c>
      <c r="E4" s="148" t="s">
        <v>873</v>
      </c>
      <c r="F4" s="149"/>
      <c r="HV4" s="91"/>
      <c r="HW4" s="91"/>
      <c r="HX4" s="91"/>
    </row>
    <row r="5" ht="39" customHeight="1" spans="1:232">
      <c r="A5" s="150" t="s">
        <v>874</v>
      </c>
      <c r="B5" s="151"/>
      <c r="C5" s="146"/>
      <c r="D5" s="147"/>
      <c r="E5" s="148"/>
      <c r="F5" s="149"/>
      <c r="HV5" s="91"/>
      <c r="HW5" s="91"/>
      <c r="HX5" s="91"/>
    </row>
    <row r="6" ht="39" customHeight="1" spans="1:232">
      <c r="A6" s="150" t="s">
        <v>823</v>
      </c>
      <c r="B6" s="104">
        <v>343379</v>
      </c>
      <c r="C6" s="104">
        <v>350787</v>
      </c>
      <c r="D6" s="152">
        <f t="shared" ref="D6:D11" si="0">C6/B6*100</f>
        <v>102.2</v>
      </c>
      <c r="E6" s="153">
        <v>122.6</v>
      </c>
      <c r="F6" s="154"/>
      <c r="HV6" s="91"/>
      <c r="HW6" s="91"/>
      <c r="HX6" s="91"/>
    </row>
    <row r="7" ht="39" customHeight="1" spans="1:232">
      <c r="A7" s="103" t="s">
        <v>863</v>
      </c>
      <c r="B7" s="104">
        <v>281642</v>
      </c>
      <c r="C7" s="104">
        <v>327952</v>
      </c>
      <c r="D7" s="152">
        <f t="shared" si="0"/>
        <v>116.4</v>
      </c>
      <c r="E7" s="153">
        <v>133.4</v>
      </c>
      <c r="F7" s="154"/>
      <c r="HV7" s="91"/>
      <c r="HW7" s="91"/>
      <c r="HX7" s="91"/>
    </row>
    <row r="8" ht="39" customHeight="1" spans="1:232">
      <c r="A8" s="103" t="s">
        <v>864</v>
      </c>
      <c r="B8" s="104">
        <v>380689</v>
      </c>
      <c r="C8" s="104">
        <v>397021</v>
      </c>
      <c r="D8" s="152">
        <f t="shared" si="0"/>
        <v>104.3</v>
      </c>
      <c r="E8" s="153">
        <v>143.3</v>
      </c>
      <c r="F8" s="154"/>
      <c r="HV8" s="91"/>
      <c r="HW8" s="91"/>
      <c r="HX8" s="91"/>
    </row>
    <row r="9" ht="39" customHeight="1" spans="1:232">
      <c r="A9" s="103" t="s">
        <v>829</v>
      </c>
      <c r="B9" s="104">
        <v>9536</v>
      </c>
      <c r="C9" s="104">
        <v>15270</v>
      </c>
      <c r="D9" s="152">
        <f t="shared" si="0"/>
        <v>160.1</v>
      </c>
      <c r="E9" s="153">
        <v>203.3</v>
      </c>
      <c r="F9" s="154"/>
      <c r="HV9" s="91"/>
      <c r="HW9" s="91"/>
      <c r="HX9" s="91"/>
    </row>
    <row r="10" ht="39" customHeight="1" spans="1:232">
      <c r="A10" s="103" t="s">
        <v>831</v>
      </c>
      <c r="B10" s="104"/>
      <c r="C10" s="104"/>
      <c r="D10" s="155"/>
      <c r="E10" s="153"/>
      <c r="F10" s="154"/>
      <c r="HV10" s="91"/>
      <c r="HW10" s="91"/>
      <c r="HX10" s="91"/>
    </row>
    <row r="11" ht="39" customHeight="1" spans="1:232">
      <c r="A11" s="145" t="s">
        <v>119</v>
      </c>
      <c r="B11" s="156">
        <f>SUM(B5:B10)</f>
        <v>1015246</v>
      </c>
      <c r="C11" s="156">
        <f>SUM(C6:C10)</f>
        <v>1091030</v>
      </c>
      <c r="D11" s="155">
        <f t="shared" si="0"/>
        <v>107</v>
      </c>
      <c r="E11" s="153">
        <v>133.6</v>
      </c>
      <c r="F11" s="154"/>
      <c r="HV11" s="91"/>
      <c r="HW11" s="91"/>
      <c r="HX11" s="91"/>
    </row>
    <row r="12" customHeight="1" spans="230:232">
      <c r="HV12" s="91"/>
      <c r="HW12" s="91"/>
      <c r="HX12" s="91"/>
    </row>
    <row r="13" ht="38.25" customHeight="1" spans="1:232">
      <c r="A13" s="157"/>
      <c r="B13" s="157"/>
      <c r="C13" s="157"/>
      <c r="D13" s="157"/>
      <c r="E13" s="157"/>
      <c r="F13" s="157"/>
      <c r="HV13" s="91"/>
      <c r="HW13" s="91"/>
      <c r="HX13" s="91"/>
    </row>
  </sheetData>
  <mergeCells count="3">
    <mergeCell ref="A2:E2"/>
    <mergeCell ref="C3:E3"/>
    <mergeCell ref="A13:E13"/>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M51"/>
  <sheetViews>
    <sheetView showZeros="0" workbookViewId="0">
      <selection activeCell="A1" sqref="A1"/>
    </sheetView>
  </sheetViews>
  <sheetFormatPr defaultColWidth="8.75" defaultRowHeight="20.1" customHeight="1"/>
  <cols>
    <col min="1" max="1" width="25.25" style="114" customWidth="1"/>
    <col min="2" max="2" width="11.25" style="113" customWidth="1"/>
    <col min="3" max="3" width="25.25" style="112" customWidth="1"/>
    <col min="4" max="4" width="10.625" style="113" customWidth="1"/>
    <col min="5" max="5" width="9" style="114" customWidth="1"/>
    <col min="6" max="6" width="11.875" style="114" customWidth="1"/>
    <col min="7" max="32" width="9" style="114" customWidth="1"/>
    <col min="33" max="16384" width="8.75" style="114"/>
  </cols>
  <sheetData>
    <row r="1" s="110" customFormat="1" ht="19.5" customHeight="1" spans="1:247">
      <c r="A1" s="115" t="s">
        <v>877</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c r="CN1" s="116"/>
      <c r="CO1" s="116"/>
      <c r="CP1" s="116"/>
      <c r="CQ1" s="116"/>
      <c r="CR1" s="116"/>
      <c r="CS1" s="116"/>
      <c r="CT1" s="116"/>
      <c r="CU1" s="116"/>
      <c r="CV1" s="116"/>
      <c r="CW1" s="116"/>
      <c r="CX1" s="116"/>
      <c r="CY1" s="116"/>
      <c r="CZ1" s="116"/>
      <c r="DA1" s="116"/>
      <c r="DB1" s="116"/>
      <c r="DC1" s="116"/>
      <c r="DD1" s="116"/>
      <c r="DE1" s="116"/>
      <c r="DF1" s="116"/>
      <c r="DG1" s="116"/>
      <c r="DH1" s="116"/>
      <c r="DI1" s="116"/>
      <c r="DJ1" s="116"/>
      <c r="DK1" s="116"/>
      <c r="DL1" s="116"/>
      <c r="DM1" s="116"/>
      <c r="DN1" s="116"/>
      <c r="DO1" s="116"/>
      <c r="DP1" s="116"/>
      <c r="DQ1" s="116"/>
      <c r="DR1" s="116"/>
      <c r="DS1" s="116"/>
      <c r="DT1" s="116"/>
      <c r="DU1" s="116"/>
      <c r="DV1" s="116"/>
      <c r="DW1" s="116"/>
      <c r="DX1" s="116"/>
      <c r="DY1" s="116"/>
      <c r="DZ1" s="116"/>
      <c r="EA1" s="116"/>
      <c r="EB1" s="116"/>
      <c r="EC1" s="116"/>
      <c r="ED1" s="116"/>
      <c r="EE1" s="116"/>
      <c r="EF1" s="116"/>
      <c r="EG1" s="116"/>
      <c r="EH1" s="116"/>
      <c r="EI1" s="116"/>
      <c r="EJ1" s="116"/>
      <c r="EK1" s="116"/>
      <c r="EL1" s="116"/>
      <c r="EM1" s="116"/>
      <c r="EN1" s="116"/>
      <c r="EO1" s="116"/>
      <c r="EP1" s="116"/>
      <c r="EQ1" s="116"/>
      <c r="ER1" s="116"/>
      <c r="ES1" s="116"/>
      <c r="ET1" s="116"/>
      <c r="EU1" s="116"/>
      <c r="EV1" s="116"/>
      <c r="EW1" s="116"/>
      <c r="EX1" s="116"/>
      <c r="EY1" s="116"/>
      <c r="EZ1" s="116"/>
      <c r="FA1" s="116"/>
      <c r="FB1" s="116"/>
      <c r="FC1" s="116"/>
      <c r="FD1" s="116"/>
      <c r="FE1" s="116"/>
      <c r="FF1" s="116"/>
      <c r="FG1" s="116"/>
      <c r="FH1" s="116"/>
      <c r="FI1" s="116"/>
      <c r="FJ1" s="116"/>
      <c r="FK1" s="116"/>
      <c r="FL1" s="116"/>
      <c r="FM1" s="116"/>
      <c r="FN1" s="116"/>
      <c r="FO1" s="116"/>
      <c r="FP1" s="116"/>
      <c r="FQ1" s="116"/>
      <c r="FR1" s="116"/>
      <c r="FS1" s="116"/>
      <c r="FT1" s="116"/>
      <c r="FU1" s="116"/>
      <c r="FV1" s="116"/>
      <c r="FW1" s="116"/>
      <c r="FX1" s="116"/>
      <c r="FY1" s="116"/>
      <c r="FZ1" s="116"/>
      <c r="GA1" s="116"/>
      <c r="GB1" s="116"/>
      <c r="GC1" s="116"/>
      <c r="GD1" s="116"/>
      <c r="GE1" s="116"/>
      <c r="GF1" s="116"/>
      <c r="GG1" s="116"/>
      <c r="GH1" s="116"/>
      <c r="GI1" s="116"/>
      <c r="GJ1" s="116"/>
      <c r="GK1" s="116"/>
      <c r="GL1" s="116"/>
      <c r="GM1" s="116"/>
      <c r="GN1" s="116"/>
      <c r="GO1" s="116"/>
      <c r="GP1" s="116"/>
      <c r="GQ1" s="116"/>
      <c r="GR1" s="116"/>
      <c r="GS1" s="116"/>
      <c r="GT1" s="116"/>
      <c r="GU1" s="116"/>
      <c r="GV1" s="116"/>
      <c r="GW1" s="116"/>
      <c r="GX1" s="116"/>
      <c r="GY1" s="116"/>
      <c r="GZ1" s="116"/>
      <c r="HA1" s="116"/>
      <c r="HB1" s="116"/>
      <c r="HC1" s="116"/>
      <c r="HD1" s="116"/>
      <c r="HE1" s="116"/>
      <c r="HF1" s="116"/>
      <c r="HG1" s="116"/>
      <c r="HH1" s="116"/>
      <c r="HI1" s="116"/>
      <c r="HJ1" s="116"/>
      <c r="HK1" s="116"/>
      <c r="HL1" s="116"/>
      <c r="HM1" s="116"/>
      <c r="HN1" s="116"/>
      <c r="HO1" s="116"/>
      <c r="HP1" s="116"/>
      <c r="HQ1" s="116"/>
      <c r="HR1" s="116"/>
      <c r="HS1" s="116"/>
      <c r="HT1" s="116"/>
      <c r="HU1" s="116"/>
      <c r="HV1" s="116"/>
      <c r="HW1" s="116"/>
      <c r="HX1" s="116"/>
      <c r="HY1" s="116"/>
      <c r="HZ1" s="116"/>
      <c r="IA1" s="116"/>
      <c r="IB1" s="116"/>
      <c r="IC1" s="116"/>
      <c r="ID1" s="116"/>
      <c r="IE1" s="116"/>
      <c r="IF1" s="116"/>
      <c r="IG1" s="116"/>
      <c r="IH1" s="116"/>
      <c r="II1" s="116"/>
      <c r="IJ1" s="116"/>
      <c r="IK1" s="116"/>
      <c r="IL1" s="116"/>
      <c r="IM1" s="116"/>
    </row>
    <row r="2" s="111" customFormat="1" ht="48.75" customHeight="1" spans="1:4">
      <c r="A2" s="117" t="s">
        <v>878</v>
      </c>
      <c r="B2" s="128"/>
      <c r="C2" s="117"/>
      <c r="D2" s="128"/>
    </row>
    <row r="3" ht="35.25" customHeight="1" spans="1:4">
      <c r="A3" s="112"/>
      <c r="D3" s="113" t="s">
        <v>2</v>
      </c>
    </row>
    <row r="4" ht="35.25" customHeight="1" spans="1:4">
      <c r="A4" s="119" t="s">
        <v>3</v>
      </c>
      <c r="B4" s="120" t="s">
        <v>4</v>
      </c>
      <c r="C4" s="119" t="s">
        <v>3</v>
      </c>
      <c r="D4" s="120" t="s">
        <v>5</v>
      </c>
    </row>
    <row r="5" ht="35.25" customHeight="1" spans="1:4">
      <c r="A5" s="129" t="s">
        <v>820</v>
      </c>
      <c r="B5" s="104">
        <v>190739</v>
      </c>
      <c r="C5" s="121" t="s">
        <v>821</v>
      </c>
      <c r="D5" s="104">
        <v>145789</v>
      </c>
    </row>
    <row r="6" ht="35.25" customHeight="1" spans="1:4">
      <c r="A6" s="129" t="s">
        <v>822</v>
      </c>
      <c r="B6" s="104">
        <v>384601</v>
      </c>
      <c r="C6" s="121" t="s">
        <v>823</v>
      </c>
      <c r="D6" s="104">
        <v>376141</v>
      </c>
    </row>
    <row r="7" ht="35.25" customHeight="1" spans="1:4">
      <c r="A7" s="103" t="s">
        <v>862</v>
      </c>
      <c r="B7" s="104">
        <v>362031</v>
      </c>
      <c r="C7" s="121" t="s">
        <v>863</v>
      </c>
      <c r="D7" s="104">
        <v>357283</v>
      </c>
    </row>
    <row r="8" ht="35.25" customHeight="1" spans="1:4">
      <c r="A8" s="129" t="s">
        <v>826</v>
      </c>
      <c r="B8" s="104">
        <v>426620</v>
      </c>
      <c r="C8" s="121" t="s">
        <v>827</v>
      </c>
      <c r="D8" s="104">
        <v>416500</v>
      </c>
    </row>
    <row r="9" ht="35.25" customHeight="1" spans="1:4">
      <c r="A9" s="103" t="s">
        <v>828</v>
      </c>
      <c r="B9" s="104"/>
      <c r="C9" s="121" t="s">
        <v>829</v>
      </c>
      <c r="D9" s="104"/>
    </row>
    <row r="10" ht="35.25" customHeight="1" spans="1:4">
      <c r="A10" s="103" t="s">
        <v>830</v>
      </c>
      <c r="B10" s="107"/>
      <c r="C10" s="121" t="s">
        <v>831</v>
      </c>
      <c r="D10" s="107"/>
    </row>
    <row r="11" ht="35.25" customHeight="1" spans="1:4">
      <c r="A11" s="102" t="s">
        <v>645</v>
      </c>
      <c r="B11" s="123">
        <f>SUM(B5:B10)</f>
        <v>1363991</v>
      </c>
      <c r="C11" s="122" t="s">
        <v>646</v>
      </c>
      <c r="D11" s="123">
        <f>SUM(D5:D10)</f>
        <v>1295713</v>
      </c>
    </row>
    <row r="12" ht="35.25" customHeight="1" spans="1:4">
      <c r="A12" s="132" t="s">
        <v>772</v>
      </c>
      <c r="B12" s="104">
        <v>1039972</v>
      </c>
      <c r="C12" s="124" t="s">
        <v>865</v>
      </c>
      <c r="D12" s="109">
        <f>B11+B12-D11</f>
        <v>1108250</v>
      </c>
    </row>
    <row r="13" ht="35.25" customHeight="1" spans="1:4">
      <c r="A13" s="132" t="s">
        <v>68</v>
      </c>
      <c r="B13" s="123">
        <f>B11+B12</f>
        <v>2403963</v>
      </c>
      <c r="C13" s="126" t="s">
        <v>69</v>
      </c>
      <c r="D13" s="123">
        <f>D11+D12</f>
        <v>2403963</v>
      </c>
    </row>
    <row r="14" ht="18" customHeight="1" spans="2:2">
      <c r="B14" s="133"/>
    </row>
    <row r="15" ht="18" customHeight="1" spans="4:4">
      <c r="D15" s="112"/>
    </row>
    <row r="16" ht="18" customHeight="1" spans="3:3">
      <c r="C16" s="127"/>
    </row>
    <row r="17" ht="18" customHeight="1" spans="3:3">
      <c r="C17" s="127"/>
    </row>
    <row r="18" ht="18" customHeight="1" spans="3:3">
      <c r="C18" s="127"/>
    </row>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sheetData>
  <mergeCells count="1">
    <mergeCell ref="A2:D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K51"/>
  <sheetViews>
    <sheetView showZeros="0" workbookViewId="0">
      <selection activeCell="E10" sqref="E10"/>
    </sheetView>
  </sheetViews>
  <sheetFormatPr defaultColWidth="8.75" defaultRowHeight="20.1" customHeight="1"/>
  <cols>
    <col min="1" max="1" width="42.75" style="114" customWidth="1"/>
    <col min="2" max="2" width="29" style="113" customWidth="1"/>
    <col min="3" max="3" width="9" style="114" customWidth="1"/>
    <col min="4" max="4" width="11.875" style="114" customWidth="1"/>
    <col min="5" max="32" width="9" style="114" customWidth="1"/>
    <col min="33" max="16384" width="8.75" style="114"/>
  </cols>
  <sheetData>
    <row r="1" s="110" customFormat="1" ht="19.5" customHeight="1" spans="1:245">
      <c r="A1" s="115" t="s">
        <v>879</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c r="CN1" s="116"/>
      <c r="CO1" s="116"/>
      <c r="CP1" s="116"/>
      <c r="CQ1" s="116"/>
      <c r="CR1" s="116"/>
      <c r="CS1" s="116"/>
      <c r="CT1" s="116"/>
      <c r="CU1" s="116"/>
      <c r="CV1" s="116"/>
      <c r="CW1" s="116"/>
      <c r="CX1" s="116"/>
      <c r="CY1" s="116"/>
      <c r="CZ1" s="116"/>
      <c r="DA1" s="116"/>
      <c r="DB1" s="116"/>
      <c r="DC1" s="116"/>
      <c r="DD1" s="116"/>
      <c r="DE1" s="116"/>
      <c r="DF1" s="116"/>
      <c r="DG1" s="116"/>
      <c r="DH1" s="116"/>
      <c r="DI1" s="116"/>
      <c r="DJ1" s="116"/>
      <c r="DK1" s="116"/>
      <c r="DL1" s="116"/>
      <c r="DM1" s="116"/>
      <c r="DN1" s="116"/>
      <c r="DO1" s="116"/>
      <c r="DP1" s="116"/>
      <c r="DQ1" s="116"/>
      <c r="DR1" s="116"/>
      <c r="DS1" s="116"/>
      <c r="DT1" s="116"/>
      <c r="DU1" s="116"/>
      <c r="DV1" s="116"/>
      <c r="DW1" s="116"/>
      <c r="DX1" s="116"/>
      <c r="DY1" s="116"/>
      <c r="DZ1" s="116"/>
      <c r="EA1" s="116"/>
      <c r="EB1" s="116"/>
      <c r="EC1" s="116"/>
      <c r="ED1" s="116"/>
      <c r="EE1" s="116"/>
      <c r="EF1" s="116"/>
      <c r="EG1" s="116"/>
      <c r="EH1" s="116"/>
      <c r="EI1" s="116"/>
      <c r="EJ1" s="116"/>
      <c r="EK1" s="116"/>
      <c r="EL1" s="116"/>
      <c r="EM1" s="116"/>
      <c r="EN1" s="116"/>
      <c r="EO1" s="116"/>
      <c r="EP1" s="116"/>
      <c r="EQ1" s="116"/>
      <c r="ER1" s="116"/>
      <c r="ES1" s="116"/>
      <c r="ET1" s="116"/>
      <c r="EU1" s="116"/>
      <c r="EV1" s="116"/>
      <c r="EW1" s="116"/>
      <c r="EX1" s="116"/>
      <c r="EY1" s="116"/>
      <c r="EZ1" s="116"/>
      <c r="FA1" s="116"/>
      <c r="FB1" s="116"/>
      <c r="FC1" s="116"/>
      <c r="FD1" s="116"/>
      <c r="FE1" s="116"/>
      <c r="FF1" s="116"/>
      <c r="FG1" s="116"/>
      <c r="FH1" s="116"/>
      <c r="FI1" s="116"/>
      <c r="FJ1" s="116"/>
      <c r="FK1" s="116"/>
      <c r="FL1" s="116"/>
      <c r="FM1" s="116"/>
      <c r="FN1" s="116"/>
      <c r="FO1" s="116"/>
      <c r="FP1" s="116"/>
      <c r="FQ1" s="116"/>
      <c r="FR1" s="116"/>
      <c r="FS1" s="116"/>
      <c r="FT1" s="116"/>
      <c r="FU1" s="116"/>
      <c r="FV1" s="116"/>
      <c r="FW1" s="116"/>
      <c r="FX1" s="116"/>
      <c r="FY1" s="116"/>
      <c r="FZ1" s="116"/>
      <c r="GA1" s="116"/>
      <c r="GB1" s="116"/>
      <c r="GC1" s="116"/>
      <c r="GD1" s="116"/>
      <c r="GE1" s="116"/>
      <c r="GF1" s="116"/>
      <c r="GG1" s="116"/>
      <c r="GH1" s="116"/>
      <c r="GI1" s="116"/>
      <c r="GJ1" s="116"/>
      <c r="GK1" s="116"/>
      <c r="GL1" s="116"/>
      <c r="GM1" s="116"/>
      <c r="GN1" s="116"/>
      <c r="GO1" s="116"/>
      <c r="GP1" s="116"/>
      <c r="GQ1" s="116"/>
      <c r="GR1" s="116"/>
      <c r="GS1" s="116"/>
      <c r="GT1" s="116"/>
      <c r="GU1" s="116"/>
      <c r="GV1" s="116"/>
      <c r="GW1" s="116"/>
      <c r="GX1" s="116"/>
      <c r="GY1" s="116"/>
      <c r="GZ1" s="116"/>
      <c r="HA1" s="116"/>
      <c r="HB1" s="116"/>
      <c r="HC1" s="116"/>
      <c r="HD1" s="116"/>
      <c r="HE1" s="116"/>
      <c r="HF1" s="116"/>
      <c r="HG1" s="116"/>
      <c r="HH1" s="116"/>
      <c r="HI1" s="116"/>
      <c r="HJ1" s="116"/>
      <c r="HK1" s="116"/>
      <c r="HL1" s="116"/>
      <c r="HM1" s="116"/>
      <c r="HN1" s="116"/>
      <c r="HO1" s="116"/>
      <c r="HP1" s="116"/>
      <c r="HQ1" s="116"/>
      <c r="HR1" s="116"/>
      <c r="HS1" s="116"/>
      <c r="HT1" s="116"/>
      <c r="HU1" s="116"/>
      <c r="HV1" s="116"/>
      <c r="HW1" s="116"/>
      <c r="HX1" s="116"/>
      <c r="HY1" s="116"/>
      <c r="HZ1" s="116"/>
      <c r="IA1" s="116"/>
      <c r="IB1" s="116"/>
      <c r="IC1" s="116"/>
      <c r="ID1" s="116"/>
      <c r="IE1" s="116"/>
      <c r="IF1" s="116"/>
      <c r="IG1" s="116"/>
      <c r="IH1" s="116"/>
      <c r="II1" s="116"/>
      <c r="IJ1" s="116"/>
      <c r="IK1" s="116"/>
    </row>
    <row r="2" s="111" customFormat="1" ht="48.75" customHeight="1" spans="1:2">
      <c r="A2" s="117" t="s">
        <v>880</v>
      </c>
      <c r="B2" s="128"/>
    </row>
    <row r="3" ht="33" customHeight="1" spans="1:2">
      <c r="A3" s="112"/>
      <c r="B3" s="118" t="s">
        <v>2</v>
      </c>
    </row>
    <row r="4" ht="33" customHeight="1" spans="1:2">
      <c r="A4" s="119" t="s">
        <v>3</v>
      </c>
      <c r="B4" s="120" t="s">
        <v>4</v>
      </c>
    </row>
    <row r="5" ht="33" customHeight="1" spans="1:2">
      <c r="A5" s="129" t="s">
        <v>820</v>
      </c>
      <c r="B5" s="130">
        <v>190739</v>
      </c>
    </row>
    <row r="6" ht="33" customHeight="1" spans="1:2">
      <c r="A6" s="129" t="s">
        <v>822</v>
      </c>
      <c r="B6" s="130">
        <v>384601</v>
      </c>
    </row>
    <row r="7" ht="33" customHeight="1" spans="1:2">
      <c r="A7" s="103" t="s">
        <v>862</v>
      </c>
      <c r="B7" s="130">
        <v>362031</v>
      </c>
    </row>
    <row r="8" ht="33" customHeight="1" spans="1:2">
      <c r="A8" s="129" t="s">
        <v>826</v>
      </c>
      <c r="B8" s="130">
        <v>426620</v>
      </c>
    </row>
    <row r="9" ht="33" customHeight="1" spans="1:2">
      <c r="A9" s="103" t="s">
        <v>828</v>
      </c>
      <c r="B9" s="130"/>
    </row>
    <row r="10" ht="33" customHeight="1" spans="1:2">
      <c r="A10" s="103" t="s">
        <v>830</v>
      </c>
      <c r="B10" s="125"/>
    </row>
    <row r="11" ht="33" customHeight="1" spans="1:2">
      <c r="A11" s="102" t="s">
        <v>645</v>
      </c>
      <c r="B11" s="131">
        <v>1363991</v>
      </c>
    </row>
    <row r="12" ht="33" customHeight="1" spans="1:2">
      <c r="A12" s="132" t="s">
        <v>772</v>
      </c>
      <c r="B12" s="130">
        <v>1039972</v>
      </c>
    </row>
    <row r="13" ht="33" customHeight="1" spans="1:2">
      <c r="A13" s="132" t="s">
        <v>68</v>
      </c>
      <c r="B13" s="131">
        <v>2403963</v>
      </c>
    </row>
    <row r="14" ht="18" customHeight="1" spans="2:2">
      <c r="B14" s="133"/>
    </row>
    <row r="15" ht="18" customHeight="1"/>
    <row r="16"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sheetData>
  <mergeCells count="1">
    <mergeCell ref="A2:B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K51"/>
  <sheetViews>
    <sheetView showZeros="0" workbookViewId="0">
      <selection activeCell="A1" sqref="A1"/>
    </sheetView>
  </sheetViews>
  <sheetFormatPr defaultColWidth="8.75" defaultRowHeight="20.1" customHeight="1"/>
  <cols>
    <col min="1" max="1" width="42.125" style="112" customWidth="1"/>
    <col min="2" max="2" width="30.25" style="113" customWidth="1"/>
    <col min="3" max="3" width="9" style="114" customWidth="1"/>
    <col min="4" max="4" width="11.875" style="114" customWidth="1"/>
    <col min="5" max="32" width="9" style="114" customWidth="1"/>
    <col min="33" max="16384" width="8.75" style="114"/>
  </cols>
  <sheetData>
    <row r="1" s="110" customFormat="1" ht="19.5" customHeight="1" spans="1:245">
      <c r="A1" s="115" t="s">
        <v>813</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c r="CN1" s="116"/>
      <c r="CO1" s="116"/>
      <c r="CP1" s="116"/>
      <c r="CQ1" s="116"/>
      <c r="CR1" s="116"/>
      <c r="CS1" s="116"/>
      <c r="CT1" s="116"/>
      <c r="CU1" s="116"/>
      <c r="CV1" s="116"/>
      <c r="CW1" s="116"/>
      <c r="CX1" s="116"/>
      <c r="CY1" s="116"/>
      <c r="CZ1" s="116"/>
      <c r="DA1" s="116"/>
      <c r="DB1" s="116"/>
      <c r="DC1" s="116"/>
      <c r="DD1" s="116"/>
      <c r="DE1" s="116"/>
      <c r="DF1" s="116"/>
      <c r="DG1" s="116"/>
      <c r="DH1" s="116"/>
      <c r="DI1" s="116"/>
      <c r="DJ1" s="116"/>
      <c r="DK1" s="116"/>
      <c r="DL1" s="116"/>
      <c r="DM1" s="116"/>
      <c r="DN1" s="116"/>
      <c r="DO1" s="116"/>
      <c r="DP1" s="116"/>
      <c r="DQ1" s="116"/>
      <c r="DR1" s="116"/>
      <c r="DS1" s="116"/>
      <c r="DT1" s="116"/>
      <c r="DU1" s="116"/>
      <c r="DV1" s="116"/>
      <c r="DW1" s="116"/>
      <c r="DX1" s="116"/>
      <c r="DY1" s="116"/>
      <c r="DZ1" s="116"/>
      <c r="EA1" s="116"/>
      <c r="EB1" s="116"/>
      <c r="EC1" s="116"/>
      <c r="ED1" s="116"/>
      <c r="EE1" s="116"/>
      <c r="EF1" s="116"/>
      <c r="EG1" s="116"/>
      <c r="EH1" s="116"/>
      <c r="EI1" s="116"/>
      <c r="EJ1" s="116"/>
      <c r="EK1" s="116"/>
      <c r="EL1" s="116"/>
      <c r="EM1" s="116"/>
      <c r="EN1" s="116"/>
      <c r="EO1" s="116"/>
      <c r="EP1" s="116"/>
      <c r="EQ1" s="116"/>
      <c r="ER1" s="116"/>
      <c r="ES1" s="116"/>
      <c r="ET1" s="116"/>
      <c r="EU1" s="116"/>
      <c r="EV1" s="116"/>
      <c r="EW1" s="116"/>
      <c r="EX1" s="116"/>
      <c r="EY1" s="116"/>
      <c r="EZ1" s="116"/>
      <c r="FA1" s="116"/>
      <c r="FB1" s="116"/>
      <c r="FC1" s="116"/>
      <c r="FD1" s="116"/>
      <c r="FE1" s="116"/>
      <c r="FF1" s="116"/>
      <c r="FG1" s="116"/>
      <c r="FH1" s="116"/>
      <c r="FI1" s="116"/>
      <c r="FJ1" s="116"/>
      <c r="FK1" s="116"/>
      <c r="FL1" s="116"/>
      <c r="FM1" s="116"/>
      <c r="FN1" s="116"/>
      <c r="FO1" s="116"/>
      <c r="FP1" s="116"/>
      <c r="FQ1" s="116"/>
      <c r="FR1" s="116"/>
      <c r="FS1" s="116"/>
      <c r="FT1" s="116"/>
      <c r="FU1" s="116"/>
      <c r="FV1" s="116"/>
      <c r="FW1" s="116"/>
      <c r="FX1" s="116"/>
      <c r="FY1" s="116"/>
      <c r="FZ1" s="116"/>
      <c r="GA1" s="116"/>
      <c r="GB1" s="116"/>
      <c r="GC1" s="116"/>
      <c r="GD1" s="116"/>
      <c r="GE1" s="116"/>
      <c r="GF1" s="116"/>
      <c r="GG1" s="116"/>
      <c r="GH1" s="116"/>
      <c r="GI1" s="116"/>
      <c r="GJ1" s="116"/>
      <c r="GK1" s="116"/>
      <c r="GL1" s="116"/>
      <c r="GM1" s="116"/>
      <c r="GN1" s="116"/>
      <c r="GO1" s="116"/>
      <c r="GP1" s="116"/>
      <c r="GQ1" s="116"/>
      <c r="GR1" s="116"/>
      <c r="GS1" s="116"/>
      <c r="GT1" s="116"/>
      <c r="GU1" s="116"/>
      <c r="GV1" s="116"/>
      <c r="GW1" s="116"/>
      <c r="GX1" s="116"/>
      <c r="GY1" s="116"/>
      <c r="GZ1" s="116"/>
      <c r="HA1" s="116"/>
      <c r="HB1" s="116"/>
      <c r="HC1" s="116"/>
      <c r="HD1" s="116"/>
      <c r="HE1" s="116"/>
      <c r="HF1" s="116"/>
      <c r="HG1" s="116"/>
      <c r="HH1" s="116"/>
      <c r="HI1" s="116"/>
      <c r="HJ1" s="116"/>
      <c r="HK1" s="116"/>
      <c r="HL1" s="116"/>
      <c r="HM1" s="116"/>
      <c r="HN1" s="116"/>
      <c r="HO1" s="116"/>
      <c r="HP1" s="116"/>
      <c r="HQ1" s="116"/>
      <c r="HR1" s="116"/>
      <c r="HS1" s="116"/>
      <c r="HT1" s="116"/>
      <c r="HU1" s="116"/>
      <c r="HV1" s="116"/>
      <c r="HW1" s="116"/>
      <c r="HX1" s="116"/>
      <c r="HY1" s="116"/>
      <c r="HZ1" s="116"/>
      <c r="IA1" s="116"/>
      <c r="IB1" s="116"/>
      <c r="IC1" s="116"/>
      <c r="ID1" s="116"/>
      <c r="IE1" s="116"/>
      <c r="IF1" s="116"/>
      <c r="IG1" s="116"/>
      <c r="IH1" s="116"/>
      <c r="II1" s="116"/>
      <c r="IJ1" s="116"/>
      <c r="IK1" s="116"/>
    </row>
    <row r="2" s="111" customFormat="1" ht="48.75" customHeight="1" spans="1:2">
      <c r="A2" s="117" t="s">
        <v>881</v>
      </c>
      <c r="B2" s="117"/>
    </row>
    <row r="3" ht="33" customHeight="1" spans="2:2">
      <c r="B3" s="118" t="s">
        <v>2</v>
      </c>
    </row>
    <row r="4" ht="33" customHeight="1" spans="1:2">
      <c r="A4" s="119" t="s">
        <v>3</v>
      </c>
      <c r="B4" s="120" t="s">
        <v>5</v>
      </c>
    </row>
    <row r="5" ht="33" customHeight="1" spans="1:2">
      <c r="A5" s="121" t="s">
        <v>821</v>
      </c>
      <c r="B5" s="104">
        <v>145789</v>
      </c>
    </row>
    <row r="6" ht="33" customHeight="1" spans="1:2">
      <c r="A6" s="121" t="s">
        <v>823</v>
      </c>
      <c r="B6" s="104">
        <v>376141</v>
      </c>
    </row>
    <row r="7" ht="33" customHeight="1" spans="1:2">
      <c r="A7" s="121" t="s">
        <v>863</v>
      </c>
      <c r="B7" s="104">
        <v>357283</v>
      </c>
    </row>
    <row r="8" ht="33" customHeight="1" spans="1:2">
      <c r="A8" s="121" t="s">
        <v>827</v>
      </c>
      <c r="B8" s="104">
        <v>416500</v>
      </c>
    </row>
    <row r="9" ht="33" customHeight="1" spans="1:2">
      <c r="A9" s="121" t="s">
        <v>829</v>
      </c>
      <c r="B9" s="104"/>
    </row>
    <row r="10" ht="33" customHeight="1" spans="1:2">
      <c r="A10" s="121" t="s">
        <v>831</v>
      </c>
      <c r="B10" s="107"/>
    </row>
    <row r="11" ht="33" customHeight="1" spans="1:2">
      <c r="A11" s="122" t="s">
        <v>646</v>
      </c>
      <c r="B11" s="123">
        <v>1295713</v>
      </c>
    </row>
    <row r="12" ht="33" customHeight="1" spans="1:2">
      <c r="A12" s="124" t="s">
        <v>865</v>
      </c>
      <c r="B12" s="125">
        <v>1108250</v>
      </c>
    </row>
    <row r="13" ht="33" customHeight="1" spans="1:2">
      <c r="A13" s="126" t="s">
        <v>69</v>
      </c>
      <c r="B13" s="123">
        <v>2403963</v>
      </c>
    </row>
    <row r="14" ht="18" customHeight="1"/>
    <row r="15" ht="18" customHeight="1" spans="2:2">
      <c r="B15" s="112"/>
    </row>
    <row r="16" ht="18" customHeight="1" spans="1:1">
      <c r="A16" s="127"/>
    </row>
    <row r="17" ht="18" customHeight="1" spans="1:1">
      <c r="A17" s="127"/>
    </row>
    <row r="18" ht="18" customHeight="1" spans="1:1">
      <c r="A18" s="127"/>
    </row>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sheetData>
  <mergeCells count="1">
    <mergeCell ref="A2:B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zoomScale="85" zoomScaleNormal="85" workbookViewId="0">
      <selection activeCell="B11" sqref="B11"/>
    </sheetView>
  </sheetViews>
  <sheetFormatPr defaultColWidth="9.125" defaultRowHeight="12.75" outlineLevelCol="3"/>
  <cols>
    <col min="1" max="1" width="37.875" style="589" customWidth="1"/>
    <col min="2" max="2" width="33.875" style="589" customWidth="1"/>
    <col min="3" max="216" width="9.125" style="589" customWidth="1"/>
    <col min="217" max="16384" width="9.125" style="589"/>
  </cols>
  <sheetData>
    <row r="1" s="587" customFormat="1" ht="19.5" customHeight="1" spans="1:2">
      <c r="A1" s="378" t="s">
        <v>90</v>
      </c>
      <c r="B1" s="378"/>
    </row>
    <row r="2" s="588" customFormat="1" ht="48.75" customHeight="1" spans="1:2">
      <c r="A2" s="598" t="s">
        <v>91</v>
      </c>
      <c r="B2" s="598"/>
    </row>
    <row r="3" ht="30.75" customHeight="1" spans="1:2">
      <c r="A3" s="591" t="s">
        <v>2</v>
      </c>
      <c r="B3" s="591"/>
    </row>
    <row r="4" ht="30.75" customHeight="1" spans="1:2">
      <c r="A4" s="383" t="s">
        <v>77</v>
      </c>
      <c r="B4" s="592" t="s">
        <v>92</v>
      </c>
    </row>
    <row r="5" ht="30.75" customHeight="1" spans="1:2">
      <c r="A5" s="593" t="s">
        <v>78</v>
      </c>
      <c r="B5" s="594">
        <v>824800</v>
      </c>
    </row>
    <row r="6" ht="30.75" customHeight="1" spans="1:4">
      <c r="A6" s="593" t="s">
        <v>56</v>
      </c>
      <c r="B6" s="594">
        <v>1603271</v>
      </c>
      <c r="D6" s="596"/>
    </row>
    <row r="7" ht="30.75" customHeight="1" spans="1:2">
      <c r="A7" s="593" t="s">
        <v>81</v>
      </c>
      <c r="B7" s="594">
        <v>92196</v>
      </c>
    </row>
    <row r="8" ht="30.75" customHeight="1" spans="1:4">
      <c r="A8" s="593" t="s">
        <v>83</v>
      </c>
      <c r="B8" s="594">
        <v>1478976</v>
      </c>
      <c r="D8" s="596"/>
    </row>
    <row r="9" ht="30.75" customHeight="1" spans="1:4">
      <c r="A9" s="593" t="s">
        <v>85</v>
      </c>
      <c r="B9" s="594">
        <v>32099</v>
      </c>
      <c r="D9" s="596"/>
    </row>
    <row r="10" ht="30.75" customHeight="1" spans="1:2">
      <c r="A10" s="593" t="s">
        <v>89</v>
      </c>
      <c r="B10" s="594">
        <v>20000</v>
      </c>
    </row>
    <row r="11" ht="30.75" customHeight="1" spans="1:2">
      <c r="A11" s="593" t="s">
        <v>64</v>
      </c>
      <c r="B11" s="594">
        <v>100000</v>
      </c>
    </row>
    <row r="12" ht="30.75" customHeight="1" spans="1:4">
      <c r="A12" s="597" t="s">
        <v>68</v>
      </c>
      <c r="B12" s="594">
        <v>2548071</v>
      </c>
      <c r="C12" s="596"/>
      <c r="D12" s="596"/>
    </row>
    <row r="13" ht="19.5" customHeight="1"/>
  </sheetData>
  <mergeCells count="2">
    <mergeCell ref="A2:B2"/>
    <mergeCell ref="A3:B3"/>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H18"/>
  <sheetViews>
    <sheetView topLeftCell="A3" workbookViewId="0">
      <selection activeCell="A1" sqref="A1"/>
    </sheetView>
  </sheetViews>
  <sheetFormatPr defaultColWidth="8.75" defaultRowHeight="24.95" customHeight="1"/>
  <cols>
    <col min="1" max="1" width="37.625" style="91" customWidth="1"/>
    <col min="2" max="2" width="11.5" style="91" customWidth="1"/>
    <col min="3" max="3" width="11.5" style="92" customWidth="1"/>
    <col min="4" max="4" width="11.5" style="91" customWidth="1"/>
    <col min="5" max="5" width="17.25" style="91" customWidth="1"/>
    <col min="6" max="7" width="18.375" style="91" customWidth="1"/>
    <col min="8" max="8" width="16.125" style="91" customWidth="1"/>
    <col min="9" max="9" width="15" style="91" customWidth="1"/>
    <col min="10" max="32" width="9" style="91" customWidth="1"/>
    <col min="33" max="16384" width="8.75" style="91"/>
  </cols>
  <sheetData>
    <row r="1" s="89" customFormat="1" ht="19.5" customHeight="1" spans="1:242">
      <c r="A1" s="93" t="s">
        <v>882</v>
      </c>
      <c r="B1" s="94"/>
      <c r="C1" s="95"/>
      <c r="D1" s="94"/>
      <c r="E1" s="94"/>
      <c r="F1" s="94"/>
      <c r="G1" s="93"/>
      <c r="H1" s="94"/>
      <c r="I1" s="94"/>
      <c r="J1" s="94"/>
      <c r="K1" s="93"/>
      <c r="L1" s="94"/>
      <c r="M1" s="94"/>
      <c r="N1" s="94"/>
      <c r="O1" s="93"/>
      <c r="P1" s="94"/>
      <c r="Q1" s="94"/>
      <c r="R1" s="94"/>
      <c r="S1" s="93"/>
      <c r="T1" s="94"/>
      <c r="U1" s="94"/>
      <c r="V1" s="94"/>
      <c r="W1" s="93"/>
      <c r="X1" s="94"/>
      <c r="Y1" s="94"/>
      <c r="Z1" s="94"/>
      <c r="AA1" s="93"/>
      <c r="AB1" s="94"/>
      <c r="AC1" s="94"/>
      <c r="AD1" s="94"/>
      <c r="AE1" s="93"/>
      <c r="AF1" s="94"/>
      <c r="AG1" s="94"/>
      <c r="AH1" s="94"/>
      <c r="AI1" s="93"/>
      <c r="AJ1" s="94"/>
      <c r="AK1" s="94"/>
      <c r="AL1" s="94"/>
      <c r="AM1" s="93"/>
      <c r="AN1" s="94"/>
      <c r="AO1" s="94"/>
      <c r="AP1" s="94"/>
      <c r="AQ1" s="93"/>
      <c r="AR1" s="94"/>
      <c r="AS1" s="94"/>
      <c r="AT1" s="94"/>
      <c r="AU1" s="93"/>
      <c r="AV1" s="94"/>
      <c r="AW1" s="94"/>
      <c r="AX1" s="94"/>
      <c r="AY1" s="93"/>
      <c r="AZ1" s="94"/>
      <c r="BA1" s="94"/>
      <c r="BB1" s="94"/>
      <c r="BC1" s="93"/>
      <c r="BD1" s="94"/>
      <c r="BE1" s="94"/>
      <c r="BF1" s="94"/>
      <c r="BG1" s="93"/>
      <c r="BH1" s="94"/>
      <c r="BI1" s="94"/>
      <c r="BJ1" s="94"/>
      <c r="BK1" s="93"/>
      <c r="BL1" s="94"/>
      <c r="BM1" s="94"/>
      <c r="BN1" s="94"/>
      <c r="BO1" s="93"/>
      <c r="BP1" s="94"/>
      <c r="BQ1" s="94"/>
      <c r="BR1" s="94"/>
      <c r="BS1" s="93"/>
      <c r="BT1" s="94"/>
      <c r="BU1" s="94"/>
      <c r="BV1" s="94"/>
      <c r="BW1" s="93"/>
      <c r="BX1" s="94"/>
      <c r="BY1" s="94"/>
      <c r="BZ1" s="94"/>
      <c r="CA1" s="93"/>
      <c r="CB1" s="94"/>
      <c r="CC1" s="94"/>
      <c r="CD1" s="94"/>
      <c r="CE1" s="93"/>
      <c r="CF1" s="94"/>
      <c r="CG1" s="94"/>
      <c r="CH1" s="94"/>
      <c r="CI1" s="93"/>
      <c r="CJ1" s="94"/>
      <c r="CK1" s="94"/>
      <c r="CL1" s="94"/>
      <c r="CM1" s="93"/>
      <c r="CN1" s="94"/>
      <c r="CO1" s="94"/>
      <c r="CP1" s="94"/>
      <c r="CQ1" s="93"/>
      <c r="CR1" s="94"/>
      <c r="CS1" s="94"/>
      <c r="CT1" s="94"/>
      <c r="CU1" s="93"/>
      <c r="CV1" s="94"/>
      <c r="CW1" s="94"/>
      <c r="CX1" s="94"/>
      <c r="CY1" s="93"/>
      <c r="CZ1" s="94"/>
      <c r="DA1" s="94"/>
      <c r="DB1" s="94"/>
      <c r="DC1" s="93"/>
      <c r="DD1" s="94"/>
      <c r="DE1" s="94"/>
      <c r="DF1" s="94"/>
      <c r="DG1" s="93"/>
      <c r="DH1" s="94"/>
      <c r="DI1" s="94"/>
      <c r="DJ1" s="94"/>
      <c r="DK1" s="93"/>
      <c r="DL1" s="94"/>
      <c r="DM1" s="94"/>
      <c r="DN1" s="94"/>
      <c r="DO1" s="93"/>
      <c r="DP1" s="94"/>
      <c r="DQ1" s="94"/>
      <c r="DR1" s="94"/>
      <c r="DS1" s="93"/>
      <c r="DT1" s="94"/>
      <c r="DU1" s="94"/>
      <c r="DV1" s="94"/>
      <c r="DW1" s="93"/>
      <c r="DX1" s="94"/>
      <c r="DY1" s="94"/>
      <c r="DZ1" s="94"/>
      <c r="EA1" s="93"/>
      <c r="EB1" s="94"/>
      <c r="EC1" s="94"/>
      <c r="ED1" s="94"/>
      <c r="EE1" s="93"/>
      <c r="EF1" s="94"/>
      <c r="EG1" s="94"/>
      <c r="EH1" s="94"/>
      <c r="EI1" s="93"/>
      <c r="EJ1" s="94"/>
      <c r="EK1" s="94"/>
      <c r="EL1" s="94"/>
      <c r="EM1" s="93"/>
      <c r="EN1" s="94"/>
      <c r="EO1" s="94"/>
      <c r="EP1" s="94"/>
      <c r="EQ1" s="93"/>
      <c r="ER1" s="94"/>
      <c r="ES1" s="94"/>
      <c r="ET1" s="94"/>
      <c r="EU1" s="93"/>
      <c r="EV1" s="94"/>
      <c r="EW1" s="94"/>
      <c r="EX1" s="94"/>
      <c r="EY1" s="93"/>
      <c r="EZ1" s="94"/>
      <c r="FA1" s="94"/>
      <c r="FB1" s="94"/>
      <c r="FC1" s="93"/>
      <c r="FD1" s="94"/>
      <c r="FE1" s="94"/>
      <c r="FF1" s="94"/>
      <c r="FG1" s="93"/>
      <c r="FH1" s="94"/>
      <c r="FI1" s="94"/>
      <c r="FJ1" s="94"/>
      <c r="FK1" s="93"/>
      <c r="FL1" s="94"/>
      <c r="FM1" s="94"/>
      <c r="FN1" s="94"/>
      <c r="FO1" s="93"/>
      <c r="FP1" s="94"/>
      <c r="FQ1" s="94"/>
      <c r="FR1" s="94"/>
      <c r="FS1" s="93"/>
      <c r="FT1" s="94"/>
      <c r="FU1" s="94"/>
      <c r="FV1" s="94"/>
      <c r="FW1" s="93"/>
      <c r="FX1" s="94"/>
      <c r="FY1" s="94"/>
      <c r="FZ1" s="94"/>
      <c r="GA1" s="93"/>
      <c r="GB1" s="94"/>
      <c r="GC1" s="94"/>
      <c r="GD1" s="94"/>
      <c r="GE1" s="93"/>
      <c r="GF1" s="94"/>
      <c r="GG1" s="94"/>
      <c r="GH1" s="94"/>
      <c r="GI1" s="93"/>
      <c r="GJ1" s="94"/>
      <c r="GK1" s="94"/>
      <c r="GL1" s="94"/>
      <c r="GM1" s="93"/>
      <c r="GN1" s="94"/>
      <c r="GO1" s="94"/>
      <c r="GP1" s="94"/>
      <c r="GQ1" s="93"/>
      <c r="GR1" s="94"/>
      <c r="GS1" s="94"/>
      <c r="GT1" s="94"/>
      <c r="GU1" s="93"/>
      <c r="GV1" s="94"/>
      <c r="GW1" s="94"/>
      <c r="GX1" s="94"/>
      <c r="GY1" s="93"/>
      <c r="GZ1" s="94"/>
      <c r="HA1" s="94"/>
      <c r="HB1" s="94"/>
      <c r="HC1" s="93"/>
      <c r="HD1" s="94"/>
      <c r="HE1" s="94"/>
      <c r="HF1" s="94"/>
      <c r="HG1" s="93"/>
      <c r="HH1" s="94"/>
      <c r="HI1" s="94"/>
      <c r="HJ1" s="94"/>
      <c r="HK1" s="93"/>
      <c r="HL1" s="94"/>
      <c r="HM1" s="94"/>
      <c r="HN1" s="94"/>
      <c r="HO1" s="93"/>
      <c r="HP1" s="94"/>
      <c r="HQ1" s="94"/>
      <c r="HR1" s="94"/>
      <c r="HS1" s="93"/>
      <c r="HT1" s="94"/>
      <c r="HU1" s="94"/>
      <c r="HV1" s="94"/>
      <c r="HW1" s="93"/>
      <c r="HX1" s="94"/>
      <c r="HY1" s="94"/>
      <c r="HZ1" s="94"/>
      <c r="IA1" s="93"/>
      <c r="IB1" s="94"/>
      <c r="IC1" s="94"/>
      <c r="ID1" s="94"/>
      <c r="IE1" s="93"/>
      <c r="IF1" s="94"/>
      <c r="IG1" s="94"/>
      <c r="IH1" s="94"/>
    </row>
    <row r="2" s="90" customFormat="1" ht="48.75" customHeight="1" spans="1:242">
      <c r="A2" s="96" t="s">
        <v>883</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c r="HA2" s="96"/>
      <c r="HB2" s="96"/>
      <c r="HC2" s="96"/>
      <c r="HD2" s="96"/>
      <c r="HE2" s="96"/>
      <c r="HF2" s="96"/>
      <c r="HG2" s="96"/>
      <c r="HH2" s="96"/>
      <c r="HI2" s="96"/>
      <c r="HJ2" s="96"/>
      <c r="HK2" s="96"/>
      <c r="HL2" s="96"/>
      <c r="HM2" s="96"/>
      <c r="HN2" s="96"/>
      <c r="HO2" s="96"/>
      <c r="HP2" s="96"/>
      <c r="HQ2" s="96"/>
      <c r="HR2" s="96"/>
      <c r="HS2" s="96"/>
      <c r="HT2" s="96"/>
      <c r="HU2" s="96"/>
      <c r="HV2" s="96"/>
      <c r="HW2" s="96"/>
      <c r="HX2" s="96"/>
      <c r="HY2" s="96"/>
      <c r="HZ2" s="96"/>
      <c r="IA2" s="96"/>
      <c r="IB2" s="96"/>
      <c r="IC2" s="96"/>
      <c r="ID2" s="96"/>
      <c r="IE2" s="96"/>
      <c r="IF2" s="96"/>
      <c r="IG2" s="96"/>
      <c r="IH2" s="96"/>
    </row>
    <row r="3" ht="20.25" customHeight="1" spans="1:242">
      <c r="A3" s="97"/>
      <c r="B3" s="98"/>
      <c r="C3" s="99"/>
      <c r="D3" s="98" t="s">
        <v>128</v>
      </c>
      <c r="E3" s="98"/>
      <c r="F3" s="98"/>
      <c r="G3" s="97"/>
      <c r="H3" s="98"/>
      <c r="I3" s="98"/>
      <c r="J3" s="98"/>
      <c r="K3" s="97"/>
      <c r="L3" s="98"/>
      <c r="M3" s="98"/>
      <c r="N3" s="98"/>
      <c r="O3" s="97"/>
      <c r="P3" s="98"/>
      <c r="Q3" s="98"/>
      <c r="R3" s="98"/>
      <c r="S3" s="97"/>
      <c r="T3" s="98"/>
      <c r="U3" s="98"/>
      <c r="V3" s="98"/>
      <c r="W3" s="97"/>
      <c r="X3" s="98"/>
      <c r="Y3" s="98"/>
      <c r="Z3" s="98"/>
      <c r="AA3" s="97"/>
      <c r="AB3" s="98"/>
      <c r="AC3" s="98"/>
      <c r="AD3" s="98"/>
      <c r="AE3" s="97"/>
      <c r="AF3" s="98"/>
      <c r="AG3" s="98"/>
      <c r="AH3" s="98"/>
      <c r="AI3" s="97"/>
      <c r="AJ3" s="98"/>
      <c r="AK3" s="98"/>
      <c r="AL3" s="98"/>
      <c r="AM3" s="97"/>
      <c r="AN3" s="98"/>
      <c r="AO3" s="98"/>
      <c r="AP3" s="98"/>
      <c r="AQ3" s="97"/>
      <c r="AR3" s="98"/>
      <c r="AS3" s="98"/>
      <c r="AT3" s="98"/>
      <c r="AU3" s="97"/>
      <c r="AV3" s="98"/>
      <c r="AW3" s="98"/>
      <c r="AX3" s="98"/>
      <c r="AY3" s="97"/>
      <c r="AZ3" s="98"/>
      <c r="BA3" s="98"/>
      <c r="BB3" s="98"/>
      <c r="BC3" s="97"/>
      <c r="BD3" s="98"/>
      <c r="BE3" s="98"/>
      <c r="BF3" s="98"/>
      <c r="BG3" s="97"/>
      <c r="BH3" s="98"/>
      <c r="BI3" s="98"/>
      <c r="BJ3" s="98"/>
      <c r="BK3" s="97"/>
      <c r="BL3" s="98"/>
      <c r="BM3" s="98"/>
      <c r="BN3" s="98"/>
      <c r="BO3" s="97"/>
      <c r="BP3" s="98"/>
      <c r="BQ3" s="98"/>
      <c r="BR3" s="98"/>
      <c r="BS3" s="97"/>
      <c r="BT3" s="98"/>
      <c r="BU3" s="98"/>
      <c r="BV3" s="98"/>
      <c r="BW3" s="97"/>
      <c r="BX3" s="98"/>
      <c r="BY3" s="98"/>
      <c r="BZ3" s="98"/>
      <c r="CA3" s="97"/>
      <c r="CB3" s="98"/>
      <c r="CC3" s="98"/>
      <c r="CD3" s="98"/>
      <c r="CE3" s="97"/>
      <c r="CF3" s="98"/>
      <c r="CG3" s="98"/>
      <c r="CH3" s="98"/>
      <c r="CI3" s="97"/>
      <c r="CJ3" s="98"/>
      <c r="CK3" s="98"/>
      <c r="CL3" s="98"/>
      <c r="CM3" s="97"/>
      <c r="CN3" s="98"/>
      <c r="CO3" s="98"/>
      <c r="CP3" s="98"/>
      <c r="CQ3" s="97"/>
      <c r="CR3" s="98"/>
      <c r="CS3" s="98"/>
      <c r="CT3" s="98"/>
      <c r="CU3" s="97"/>
      <c r="CV3" s="98"/>
      <c r="CW3" s="98"/>
      <c r="CX3" s="98"/>
      <c r="CY3" s="97"/>
      <c r="CZ3" s="98"/>
      <c r="DA3" s="98"/>
      <c r="DB3" s="98"/>
      <c r="DC3" s="97"/>
      <c r="DD3" s="98"/>
      <c r="DE3" s="98"/>
      <c r="DF3" s="98"/>
      <c r="DG3" s="97"/>
      <c r="DH3" s="98"/>
      <c r="DI3" s="98"/>
      <c r="DJ3" s="98"/>
      <c r="DK3" s="97"/>
      <c r="DL3" s="98"/>
      <c r="DM3" s="98"/>
      <c r="DN3" s="98"/>
      <c r="DO3" s="97"/>
      <c r="DP3" s="98"/>
      <c r="DQ3" s="98"/>
      <c r="DR3" s="98"/>
      <c r="DS3" s="97"/>
      <c r="DT3" s="98"/>
      <c r="DU3" s="98"/>
      <c r="DV3" s="98"/>
      <c r="DW3" s="97"/>
      <c r="DX3" s="98"/>
      <c r="DY3" s="98"/>
      <c r="DZ3" s="98"/>
      <c r="EA3" s="97"/>
      <c r="EB3" s="98"/>
      <c r="EC3" s="98"/>
      <c r="ED3" s="98"/>
      <c r="EE3" s="97"/>
      <c r="EF3" s="98"/>
      <c r="EG3" s="98"/>
      <c r="EH3" s="98"/>
      <c r="EI3" s="97"/>
      <c r="EJ3" s="98"/>
      <c r="EK3" s="98"/>
      <c r="EL3" s="98"/>
      <c r="EM3" s="97"/>
      <c r="EN3" s="98"/>
      <c r="EO3" s="98"/>
      <c r="EP3" s="98"/>
      <c r="EQ3" s="97"/>
      <c r="ER3" s="98"/>
      <c r="ES3" s="98"/>
      <c r="ET3" s="98"/>
      <c r="EU3" s="97"/>
      <c r="EV3" s="98"/>
      <c r="EW3" s="98"/>
      <c r="EX3" s="98"/>
      <c r="EY3" s="97"/>
      <c r="EZ3" s="98"/>
      <c r="FA3" s="98"/>
      <c r="FB3" s="98"/>
      <c r="FC3" s="97"/>
      <c r="FD3" s="98"/>
      <c r="FE3" s="98"/>
      <c r="FF3" s="98"/>
      <c r="FG3" s="97"/>
      <c r="FH3" s="98"/>
      <c r="FI3" s="98"/>
      <c r="FJ3" s="98"/>
      <c r="FK3" s="97"/>
      <c r="FL3" s="98"/>
      <c r="FM3" s="98"/>
      <c r="FN3" s="98"/>
      <c r="FO3" s="97"/>
      <c r="FP3" s="98"/>
      <c r="FQ3" s="98"/>
      <c r="FR3" s="98"/>
      <c r="FS3" s="97"/>
      <c r="FT3" s="98"/>
      <c r="FU3" s="98"/>
      <c r="FV3" s="98"/>
      <c r="FW3" s="97"/>
      <c r="FX3" s="98"/>
      <c r="FY3" s="98"/>
      <c r="FZ3" s="98"/>
      <c r="GA3" s="97"/>
      <c r="GB3" s="98"/>
      <c r="GC3" s="98"/>
      <c r="GD3" s="98"/>
      <c r="GE3" s="97"/>
      <c r="GF3" s="98"/>
      <c r="GG3" s="98"/>
      <c r="GH3" s="98"/>
      <c r="GI3" s="97"/>
      <c r="GJ3" s="98"/>
      <c r="GK3" s="98"/>
      <c r="GL3" s="98"/>
      <c r="GM3" s="97"/>
      <c r="GN3" s="98"/>
      <c r="GO3" s="98"/>
      <c r="GP3" s="98"/>
      <c r="GQ3" s="97"/>
      <c r="GR3" s="98"/>
      <c r="GS3" s="98"/>
      <c r="GT3" s="98"/>
      <c r="GU3" s="97"/>
      <c r="GV3" s="98"/>
      <c r="GW3" s="98"/>
      <c r="GX3" s="98"/>
      <c r="GY3" s="97"/>
      <c r="GZ3" s="98"/>
      <c r="HA3" s="98"/>
      <c r="HB3" s="98"/>
      <c r="HC3" s="97"/>
      <c r="HD3" s="98"/>
      <c r="HE3" s="98"/>
      <c r="HF3" s="98"/>
      <c r="HG3" s="97"/>
      <c r="HH3" s="98"/>
      <c r="HI3" s="98"/>
      <c r="HJ3" s="98"/>
      <c r="HK3" s="97"/>
      <c r="HL3" s="98"/>
      <c r="HM3" s="98"/>
      <c r="HN3" s="98"/>
      <c r="HO3" s="97"/>
      <c r="HP3" s="98"/>
      <c r="HQ3" s="98"/>
      <c r="HR3" s="98"/>
      <c r="HS3" s="97"/>
      <c r="HT3" s="98"/>
      <c r="HU3" s="98"/>
      <c r="HV3" s="98"/>
      <c r="HW3" s="97"/>
      <c r="HX3" s="98"/>
      <c r="HY3" s="98"/>
      <c r="HZ3" s="98"/>
      <c r="IA3" s="97"/>
      <c r="IB3" s="98"/>
      <c r="IC3" s="98"/>
      <c r="ID3" s="98"/>
      <c r="IE3" s="97"/>
      <c r="IF3" s="98"/>
      <c r="IG3" s="98"/>
      <c r="IH3" s="98"/>
    </row>
    <row r="4" ht="33" customHeight="1" spans="1:4">
      <c r="A4" s="100" t="s">
        <v>122</v>
      </c>
      <c r="B4" s="101" t="s">
        <v>844</v>
      </c>
      <c r="C4" s="102" t="s">
        <v>92</v>
      </c>
      <c r="D4" s="101" t="s">
        <v>884</v>
      </c>
    </row>
    <row r="5" ht="33" customHeight="1" spans="1:8">
      <c r="A5" s="103" t="s">
        <v>846</v>
      </c>
      <c r="B5" s="104">
        <v>32540</v>
      </c>
      <c r="C5" s="104">
        <v>44950</v>
      </c>
      <c r="D5" s="105">
        <f t="shared" ref="D5:D18" si="0">C5/B5*100</f>
        <v>138.1</v>
      </c>
      <c r="E5" s="106"/>
      <c r="F5" s="81"/>
      <c r="H5" s="81"/>
    </row>
    <row r="6" ht="33" customHeight="1" spans="1:8">
      <c r="A6" s="103" t="s">
        <v>847</v>
      </c>
      <c r="B6" s="104">
        <v>436058</v>
      </c>
      <c r="C6" s="104">
        <v>481008</v>
      </c>
      <c r="D6" s="105">
        <f t="shared" si="0"/>
        <v>110.3</v>
      </c>
      <c r="E6" s="106"/>
      <c r="F6" s="81"/>
      <c r="H6" s="81"/>
    </row>
    <row r="7" ht="33" customHeight="1" spans="1:8">
      <c r="A7" s="103" t="s">
        <v>848</v>
      </c>
      <c r="B7" s="104">
        <v>1649</v>
      </c>
      <c r="C7" s="104">
        <v>8460</v>
      </c>
      <c r="D7" s="105">
        <f t="shared" si="0"/>
        <v>513</v>
      </c>
      <c r="E7" s="106"/>
      <c r="F7" s="81"/>
      <c r="H7" s="81"/>
    </row>
    <row r="8" ht="33" customHeight="1" spans="1:8">
      <c r="A8" s="103" t="s">
        <v>849</v>
      </c>
      <c r="B8" s="104">
        <v>34213</v>
      </c>
      <c r="C8" s="104">
        <v>42673</v>
      </c>
      <c r="D8" s="105">
        <f t="shared" si="0"/>
        <v>124.7</v>
      </c>
      <c r="E8" s="106"/>
      <c r="F8" s="81"/>
      <c r="H8" s="81"/>
    </row>
    <row r="9" ht="33" customHeight="1" spans="1:9">
      <c r="A9" s="103" t="s">
        <v>850</v>
      </c>
      <c r="B9" s="104">
        <v>2433</v>
      </c>
      <c r="C9" s="104">
        <v>4748</v>
      </c>
      <c r="D9" s="105">
        <f t="shared" si="0"/>
        <v>195.2</v>
      </c>
      <c r="E9" s="106"/>
      <c r="F9" s="81"/>
      <c r="G9" s="81"/>
      <c r="H9" s="81"/>
      <c r="I9" s="81"/>
    </row>
    <row r="10" ht="33" customHeight="1" spans="1:9">
      <c r="A10" s="103" t="s">
        <v>851</v>
      </c>
      <c r="B10" s="104">
        <v>418939</v>
      </c>
      <c r="C10" s="104">
        <v>423687</v>
      </c>
      <c r="D10" s="105">
        <f t="shared" si="0"/>
        <v>101.1</v>
      </c>
      <c r="E10" s="106"/>
      <c r="F10" s="81"/>
      <c r="G10" s="81"/>
      <c r="H10" s="81"/>
      <c r="I10" s="81"/>
    </row>
    <row r="11" ht="33" customHeight="1" spans="1:8">
      <c r="A11" s="103" t="s">
        <v>852</v>
      </c>
      <c r="B11" s="104">
        <v>6815</v>
      </c>
      <c r="C11" s="104">
        <v>10120</v>
      </c>
      <c r="D11" s="105">
        <f t="shared" si="0"/>
        <v>148.5</v>
      </c>
      <c r="E11" s="106"/>
      <c r="F11" s="81"/>
      <c r="H11" s="81"/>
    </row>
    <row r="12" ht="33" customHeight="1" spans="1:8">
      <c r="A12" s="103" t="s">
        <v>853</v>
      </c>
      <c r="B12" s="104">
        <v>150762</v>
      </c>
      <c r="C12" s="104">
        <v>160882</v>
      </c>
      <c r="D12" s="105">
        <f t="shared" si="0"/>
        <v>106.7</v>
      </c>
      <c r="E12" s="106"/>
      <c r="F12" s="81"/>
      <c r="H12" s="81"/>
    </row>
    <row r="13" ht="33" customHeight="1" spans="1:8">
      <c r="A13" s="103" t="s">
        <v>854</v>
      </c>
      <c r="B13" s="104">
        <v>-8129</v>
      </c>
      <c r="C13" s="104"/>
      <c r="D13" s="105"/>
      <c r="E13" s="106"/>
      <c r="F13" s="81"/>
      <c r="H13" s="81"/>
    </row>
    <row r="14" ht="33" customHeight="1" spans="1:8">
      <c r="A14" s="103" t="s">
        <v>855</v>
      </c>
      <c r="B14" s="104">
        <v>16972</v>
      </c>
      <c r="C14" s="104"/>
      <c r="D14" s="105"/>
      <c r="E14" s="106"/>
      <c r="F14" s="81"/>
      <c r="H14" s="81"/>
    </row>
    <row r="15" ht="33" customHeight="1" spans="1:8">
      <c r="A15" s="103" t="s">
        <v>856</v>
      </c>
      <c r="B15" s="107"/>
      <c r="C15" s="107"/>
      <c r="D15" s="105"/>
      <c r="E15" s="106"/>
      <c r="F15" s="81"/>
      <c r="H15" s="81"/>
    </row>
    <row r="16" ht="33" customHeight="1" spans="1:8">
      <c r="A16" s="103" t="s">
        <v>857</v>
      </c>
      <c r="B16" s="107"/>
      <c r="C16" s="107"/>
      <c r="D16" s="105"/>
      <c r="E16" s="106"/>
      <c r="F16" s="81"/>
      <c r="H16" s="81"/>
    </row>
    <row r="17" ht="33" customHeight="1" spans="1:5">
      <c r="A17" s="108" t="s">
        <v>858</v>
      </c>
      <c r="B17" s="109">
        <f>B5+B7+B9+B11+B13+B15</f>
        <v>35308</v>
      </c>
      <c r="C17" s="109">
        <f>C5+C7+C9+C11+C13+C15</f>
        <v>68278</v>
      </c>
      <c r="D17" s="105">
        <f t="shared" si="0"/>
        <v>193.4</v>
      </c>
      <c r="E17" s="106"/>
    </row>
    <row r="18" ht="33" customHeight="1" spans="1:5">
      <c r="A18" s="108" t="s">
        <v>859</v>
      </c>
      <c r="B18" s="109">
        <f>B6+B8+B10+B12+B14+B16</f>
        <v>1056944</v>
      </c>
      <c r="C18" s="109">
        <f>C6+C8+C10+C12+C14+C16</f>
        <v>1108250</v>
      </c>
      <c r="D18" s="105">
        <f t="shared" si="0"/>
        <v>104.9</v>
      </c>
      <c r="E18" s="106"/>
    </row>
  </sheetData>
  <mergeCells count="61">
    <mergeCell ref="A2:D2"/>
    <mergeCell ref="E2:F2"/>
    <mergeCell ref="G2:J2"/>
    <mergeCell ref="K2:N2"/>
    <mergeCell ref="O2:R2"/>
    <mergeCell ref="S2:V2"/>
    <mergeCell ref="W2:Z2"/>
    <mergeCell ref="AA2:AD2"/>
    <mergeCell ref="AE2:AH2"/>
    <mergeCell ref="AI2:AL2"/>
    <mergeCell ref="AM2:AP2"/>
    <mergeCell ref="AQ2:AT2"/>
    <mergeCell ref="AU2:AX2"/>
    <mergeCell ref="AY2:BB2"/>
    <mergeCell ref="BC2:BF2"/>
    <mergeCell ref="BG2:BJ2"/>
    <mergeCell ref="BK2:BN2"/>
    <mergeCell ref="BO2:BR2"/>
    <mergeCell ref="BS2:BV2"/>
    <mergeCell ref="BW2:BZ2"/>
    <mergeCell ref="CA2:CD2"/>
    <mergeCell ref="CE2:CH2"/>
    <mergeCell ref="CI2:CL2"/>
    <mergeCell ref="CM2:CP2"/>
    <mergeCell ref="CQ2:CT2"/>
    <mergeCell ref="CU2:CX2"/>
    <mergeCell ref="CY2:DB2"/>
    <mergeCell ref="DC2:DF2"/>
    <mergeCell ref="DG2:DJ2"/>
    <mergeCell ref="DK2:DN2"/>
    <mergeCell ref="DO2:DR2"/>
    <mergeCell ref="DS2:DV2"/>
    <mergeCell ref="DW2:DZ2"/>
    <mergeCell ref="EA2:ED2"/>
    <mergeCell ref="EE2:EH2"/>
    <mergeCell ref="EI2:EL2"/>
    <mergeCell ref="EM2:EP2"/>
    <mergeCell ref="EQ2:ET2"/>
    <mergeCell ref="EU2:EX2"/>
    <mergeCell ref="EY2:FB2"/>
    <mergeCell ref="FC2:FF2"/>
    <mergeCell ref="FG2:FJ2"/>
    <mergeCell ref="FK2:FN2"/>
    <mergeCell ref="FO2:FR2"/>
    <mergeCell ref="FS2:FV2"/>
    <mergeCell ref="FW2:FZ2"/>
    <mergeCell ref="GA2:GD2"/>
    <mergeCell ref="GE2:GH2"/>
    <mergeCell ref="GI2:GL2"/>
    <mergeCell ref="GM2:GP2"/>
    <mergeCell ref="GQ2:GT2"/>
    <mergeCell ref="GU2:GX2"/>
    <mergeCell ref="GY2:HB2"/>
    <mergeCell ref="HC2:HF2"/>
    <mergeCell ref="HG2:HJ2"/>
    <mergeCell ref="HK2:HN2"/>
    <mergeCell ref="HO2:HR2"/>
    <mergeCell ref="HS2:HV2"/>
    <mergeCell ref="HW2:HZ2"/>
    <mergeCell ref="IA2:ID2"/>
    <mergeCell ref="IE2:IH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Y43"/>
  <sheetViews>
    <sheetView showZeros="0" workbookViewId="0">
      <pane xSplit="1" ySplit="4" topLeftCell="B5" activePane="bottomRight" state="frozen"/>
      <selection/>
      <selection pane="topRight"/>
      <selection pane="bottomLeft"/>
      <selection pane="bottomRight" activeCell="A1" sqref="A1"/>
    </sheetView>
  </sheetViews>
  <sheetFormatPr defaultColWidth="8.75" defaultRowHeight="20.1" customHeight="1"/>
  <cols>
    <col min="1" max="1" width="25.625" style="55" customWidth="1"/>
    <col min="2" max="2" width="10.5" style="40" customWidth="1"/>
    <col min="3" max="3" width="25.625" style="55" customWidth="1"/>
    <col min="4" max="4" width="10.5" style="40" customWidth="1"/>
    <col min="5" max="5" width="26.625" style="39" customWidth="1"/>
    <col min="6" max="7" width="9" style="39" customWidth="1"/>
    <col min="8" max="8" width="10.5" style="39" customWidth="1"/>
    <col min="9" max="32" width="9" style="39" customWidth="1"/>
    <col min="33" max="16384" width="8.75" style="39"/>
  </cols>
  <sheetData>
    <row r="1" s="36" customFormat="1" ht="19.5" customHeight="1" spans="1:233">
      <c r="A1" s="60" t="s">
        <v>885</v>
      </c>
      <c r="B1" s="42"/>
      <c r="C1" s="61"/>
      <c r="D1" s="42"/>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row>
    <row r="2" s="37" customFormat="1" ht="48.75" customHeight="1" spans="1:4">
      <c r="A2" s="62" t="s">
        <v>886</v>
      </c>
      <c r="B2" s="62"/>
      <c r="C2" s="62"/>
      <c r="D2" s="63"/>
    </row>
    <row r="3" ht="22.5" customHeight="1" spans="1:4">
      <c r="A3" s="64"/>
      <c r="C3" s="64"/>
      <c r="D3" s="65" t="s">
        <v>2</v>
      </c>
    </row>
    <row r="4" ht="30.95" customHeight="1" spans="1:5">
      <c r="A4" s="66" t="s">
        <v>3</v>
      </c>
      <c r="B4" s="59" t="s">
        <v>4</v>
      </c>
      <c r="C4" s="66" t="s">
        <v>3</v>
      </c>
      <c r="D4" s="67" t="s">
        <v>5</v>
      </c>
      <c r="E4" s="68"/>
    </row>
    <row r="5" ht="30.95" customHeight="1" spans="1:4">
      <c r="A5" s="69" t="s">
        <v>822</v>
      </c>
      <c r="B5" s="49">
        <v>384601</v>
      </c>
      <c r="C5" s="69" t="s">
        <v>823</v>
      </c>
      <c r="D5" s="49">
        <v>376141</v>
      </c>
    </row>
    <row r="6" ht="30.95" customHeight="1" spans="1:4">
      <c r="A6" s="69" t="s">
        <v>887</v>
      </c>
      <c r="B6" s="49">
        <v>212765</v>
      </c>
      <c r="C6" s="69" t="s">
        <v>888</v>
      </c>
      <c r="D6" s="70">
        <v>373658</v>
      </c>
    </row>
    <row r="7" ht="30.95" customHeight="1" spans="1:4">
      <c r="A7" s="69" t="s">
        <v>889</v>
      </c>
      <c r="B7" s="49">
        <v>166714</v>
      </c>
      <c r="C7" s="69" t="s">
        <v>890</v>
      </c>
      <c r="D7" s="70">
        <v>2055</v>
      </c>
    </row>
    <row r="8" ht="30.95" customHeight="1" spans="1:4">
      <c r="A8" s="69" t="s">
        <v>891</v>
      </c>
      <c r="B8" s="51">
        <v>414</v>
      </c>
      <c r="C8" s="69" t="s">
        <v>49</v>
      </c>
      <c r="D8" s="70">
        <v>428</v>
      </c>
    </row>
    <row r="9" ht="30.95" customHeight="1" spans="1:4">
      <c r="A9" s="69" t="s">
        <v>892</v>
      </c>
      <c r="B9" s="51">
        <v>4680</v>
      </c>
      <c r="C9" s="71"/>
      <c r="D9" s="49">
        <v>0</v>
      </c>
    </row>
    <row r="10" ht="30.95" customHeight="1" spans="1:4">
      <c r="A10" s="69" t="s">
        <v>862</v>
      </c>
      <c r="B10" s="49">
        <v>362031</v>
      </c>
      <c r="C10" s="69" t="s">
        <v>863</v>
      </c>
      <c r="D10" s="49">
        <v>357283</v>
      </c>
    </row>
    <row r="11" ht="30.95" customHeight="1" spans="1:4">
      <c r="A11" s="69" t="s">
        <v>887</v>
      </c>
      <c r="B11" s="49">
        <v>347561</v>
      </c>
      <c r="C11" s="69" t="s">
        <v>893</v>
      </c>
      <c r="D11" s="49">
        <v>248332</v>
      </c>
    </row>
    <row r="12" ht="30.95" customHeight="1" spans="1:4">
      <c r="A12" s="69" t="s">
        <v>894</v>
      </c>
      <c r="B12" s="49">
        <v>300</v>
      </c>
      <c r="C12" s="69" t="s">
        <v>895</v>
      </c>
      <c r="D12" s="49">
        <v>108031</v>
      </c>
    </row>
    <row r="13" ht="30.95" customHeight="1" spans="1:4">
      <c r="A13" s="72" t="s">
        <v>891</v>
      </c>
      <c r="B13" s="49">
        <v>13470</v>
      </c>
      <c r="C13" s="69" t="s">
        <v>49</v>
      </c>
      <c r="D13" s="49">
        <v>120</v>
      </c>
    </row>
    <row r="14" ht="30.95" customHeight="1" spans="1:4">
      <c r="A14" s="72" t="s">
        <v>892</v>
      </c>
      <c r="B14" s="49">
        <v>700</v>
      </c>
      <c r="C14" s="72" t="s">
        <v>890</v>
      </c>
      <c r="D14" s="49">
        <v>800</v>
      </c>
    </row>
    <row r="15" ht="30.95" customHeight="1" spans="1:4">
      <c r="A15" s="71" t="s">
        <v>826</v>
      </c>
      <c r="B15" s="73">
        <v>426620</v>
      </c>
      <c r="C15" s="71" t="s">
        <v>827</v>
      </c>
      <c r="D15" s="49">
        <v>416500</v>
      </c>
    </row>
    <row r="16" ht="30.95" customHeight="1" spans="1:4">
      <c r="A16" s="72" t="s">
        <v>896</v>
      </c>
      <c r="B16" s="49">
        <v>153285</v>
      </c>
      <c r="C16" s="72" t="s">
        <v>897</v>
      </c>
      <c r="D16" s="49">
        <v>394314</v>
      </c>
    </row>
    <row r="17" ht="30.95" customHeight="1" spans="1:4">
      <c r="A17" s="72" t="s">
        <v>894</v>
      </c>
      <c r="B17" s="49">
        <v>270265</v>
      </c>
      <c r="C17" s="72" t="s">
        <v>898</v>
      </c>
      <c r="D17" s="73">
        <v>22186</v>
      </c>
    </row>
    <row r="18" ht="30.95" customHeight="1" spans="1:4">
      <c r="A18" s="72" t="s">
        <v>891</v>
      </c>
      <c r="B18" s="74">
        <v>3070</v>
      </c>
      <c r="C18" s="72" t="s">
        <v>49</v>
      </c>
      <c r="D18" s="49"/>
    </row>
    <row r="19" ht="30.95" customHeight="1" spans="1:4">
      <c r="A19" s="75" t="s">
        <v>828</v>
      </c>
      <c r="B19" s="49"/>
      <c r="C19" s="76" t="s">
        <v>829</v>
      </c>
      <c r="D19" s="49"/>
    </row>
    <row r="20" ht="30.95" customHeight="1" spans="1:4">
      <c r="A20" s="76" t="s">
        <v>899</v>
      </c>
      <c r="B20" s="49"/>
      <c r="C20" s="75" t="s">
        <v>900</v>
      </c>
      <c r="D20" s="49"/>
    </row>
    <row r="21" ht="30.95" customHeight="1" spans="1:4">
      <c r="A21" s="76" t="s">
        <v>901</v>
      </c>
      <c r="B21" s="49">
        <v>0</v>
      </c>
      <c r="C21" s="75" t="s">
        <v>902</v>
      </c>
      <c r="D21" s="49"/>
    </row>
    <row r="22" ht="30.95" customHeight="1" spans="1:4">
      <c r="A22" s="76" t="s">
        <v>903</v>
      </c>
      <c r="B22" s="49"/>
      <c r="C22" s="75" t="s">
        <v>904</v>
      </c>
      <c r="D22" s="49"/>
    </row>
    <row r="23" ht="30.95" customHeight="1" spans="1:4">
      <c r="A23" s="77" t="s">
        <v>905</v>
      </c>
      <c r="B23" s="49">
        <v>0</v>
      </c>
      <c r="C23" s="78" t="s">
        <v>906</v>
      </c>
      <c r="D23" s="49">
        <v>0</v>
      </c>
    </row>
    <row r="24" ht="30.95" customHeight="1" spans="1:4">
      <c r="A24" s="77" t="s">
        <v>907</v>
      </c>
      <c r="B24" s="49">
        <v>0</v>
      </c>
      <c r="C24" s="77" t="s">
        <v>908</v>
      </c>
      <c r="D24" s="49"/>
    </row>
    <row r="25" ht="30.95" customHeight="1" spans="1:4">
      <c r="A25" s="76" t="s">
        <v>830</v>
      </c>
      <c r="B25" s="59">
        <f>SUM(B26:B33)</f>
        <v>0</v>
      </c>
      <c r="C25" s="76" t="s">
        <v>831</v>
      </c>
      <c r="D25" s="52">
        <f>SUM(D26:D34)</f>
        <v>0</v>
      </c>
    </row>
    <row r="26" ht="30.95" customHeight="1" spans="1:4">
      <c r="A26" s="75" t="s">
        <v>909</v>
      </c>
      <c r="B26" s="49"/>
      <c r="C26" s="79" t="s">
        <v>910</v>
      </c>
      <c r="D26" s="49"/>
    </row>
    <row r="27" ht="30.95" customHeight="1" spans="1:4">
      <c r="A27" s="75" t="s">
        <v>911</v>
      </c>
      <c r="B27" s="49">
        <v>0</v>
      </c>
      <c r="C27" s="75" t="s">
        <v>912</v>
      </c>
      <c r="D27" s="49"/>
    </row>
    <row r="28" ht="30.95" customHeight="1" spans="1:4">
      <c r="A28" s="75" t="s">
        <v>913</v>
      </c>
      <c r="B28" s="49"/>
      <c r="C28" s="79" t="s">
        <v>914</v>
      </c>
      <c r="D28" s="53">
        <v>0</v>
      </c>
    </row>
    <row r="29" ht="30.95" customHeight="1" spans="1:4">
      <c r="A29" s="77" t="s">
        <v>915</v>
      </c>
      <c r="B29" s="49"/>
      <c r="C29" s="75" t="s">
        <v>916</v>
      </c>
      <c r="D29" s="53"/>
    </row>
    <row r="30" ht="30.95" customHeight="1" spans="1:4">
      <c r="A30" s="77" t="s">
        <v>917</v>
      </c>
      <c r="B30" s="49">
        <v>0</v>
      </c>
      <c r="C30" s="78" t="s">
        <v>918</v>
      </c>
      <c r="D30" s="49"/>
    </row>
    <row r="31" ht="30.95" customHeight="1" spans="1:4">
      <c r="A31" s="80" t="s">
        <v>919</v>
      </c>
      <c r="B31" s="49">
        <v>0</v>
      </c>
      <c r="C31" s="75" t="s">
        <v>920</v>
      </c>
      <c r="D31" s="49"/>
    </row>
    <row r="32" ht="30.95" customHeight="1" spans="1:4">
      <c r="A32" s="80"/>
      <c r="B32" s="49">
        <v>0</v>
      </c>
      <c r="C32" s="80" t="s">
        <v>921</v>
      </c>
      <c r="D32" s="49"/>
    </row>
    <row r="33" ht="30.95" customHeight="1" spans="1:4">
      <c r="A33" s="80"/>
      <c r="B33" s="49">
        <v>0</v>
      </c>
      <c r="C33" s="80" t="s">
        <v>922</v>
      </c>
      <c r="D33" s="49"/>
    </row>
    <row r="34" ht="30.95" customHeight="1" spans="1:8">
      <c r="A34" s="80"/>
      <c r="B34" s="49">
        <v>0</v>
      </c>
      <c r="C34" s="80" t="s">
        <v>923</v>
      </c>
      <c r="D34" s="49"/>
      <c r="H34" s="81"/>
    </row>
    <row r="35" ht="30.95" customHeight="1" spans="1:4">
      <c r="A35" s="82" t="s">
        <v>645</v>
      </c>
      <c r="B35" s="83">
        <f>B5+B10+B15+B19+B25</f>
        <v>1173252</v>
      </c>
      <c r="C35" s="82" t="s">
        <v>646</v>
      </c>
      <c r="D35" s="84">
        <f>D5+D10+D15+D19+D25</f>
        <v>1149924</v>
      </c>
    </row>
    <row r="36" ht="30.95" customHeight="1" spans="1:4">
      <c r="A36" s="85" t="s">
        <v>772</v>
      </c>
      <c r="B36" s="83">
        <v>603914</v>
      </c>
      <c r="C36" s="82" t="s">
        <v>865</v>
      </c>
      <c r="D36" s="52">
        <f>B36+B35-D35</f>
        <v>627242</v>
      </c>
    </row>
    <row r="37" ht="30.95" customHeight="1" spans="1:4">
      <c r="A37" s="82" t="s">
        <v>68</v>
      </c>
      <c r="B37" s="83">
        <f>B35+B36</f>
        <v>1777166</v>
      </c>
      <c r="C37" s="82" t="s">
        <v>69</v>
      </c>
      <c r="D37" s="86">
        <f>D35+D36</f>
        <v>1777166</v>
      </c>
    </row>
    <row r="39" customHeight="1" spans="2:2">
      <c r="B39" s="87"/>
    </row>
    <row r="40" customHeight="1" spans="2:3">
      <c r="B40" s="87"/>
      <c r="C40" s="88"/>
    </row>
    <row r="41" customHeight="1" spans="2:2">
      <c r="B41" s="87"/>
    </row>
    <row r="42" customHeight="1" spans="2:2">
      <c r="B42" s="87"/>
    </row>
    <row r="43" customHeight="1" spans="2:2">
      <c r="B43" s="39"/>
    </row>
  </sheetData>
  <mergeCells count="1">
    <mergeCell ref="A2:D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X1003"/>
  <sheetViews>
    <sheetView showZeros="0" workbookViewId="0">
      <pane xSplit="1" ySplit="4" topLeftCell="B35" activePane="bottomRight" state="frozen"/>
      <selection/>
      <selection pane="topRight"/>
      <selection pane="bottomLeft"/>
      <selection pane="bottomRight" activeCell="A1" sqref="A1"/>
    </sheetView>
  </sheetViews>
  <sheetFormatPr defaultColWidth="8.75" defaultRowHeight="20.1" customHeight="1"/>
  <cols>
    <col min="1" max="1" width="37.875" style="55" customWidth="1"/>
    <col min="2" max="2" width="11.5" style="39" customWidth="1"/>
    <col min="3" max="3" width="11.5" style="40" customWidth="1"/>
    <col min="4" max="4" width="11.5" style="39" customWidth="1"/>
    <col min="5" max="6" width="9" style="39" customWidth="1"/>
    <col min="7" max="7" width="10.5" style="39" customWidth="1"/>
    <col min="8" max="31" width="9" style="39" customWidth="1"/>
    <col min="32" max="16384" width="8.75" style="39"/>
  </cols>
  <sheetData>
    <row r="1" s="36" customFormat="1" ht="19.5" customHeight="1" spans="1:232">
      <c r="A1" s="56" t="s">
        <v>924</v>
      </c>
      <c r="B1" s="57"/>
      <c r="C1" s="42"/>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row>
    <row r="2" s="37" customFormat="1" ht="48.75" customHeight="1" spans="1:4">
      <c r="A2" s="44" t="s">
        <v>925</v>
      </c>
      <c r="B2" s="44"/>
      <c r="C2" s="44"/>
      <c r="D2" s="44"/>
    </row>
    <row r="3" s="38" customFormat="1" ht="29.1" customHeight="1" spans="1:4">
      <c r="A3" s="58"/>
      <c r="C3" s="45"/>
      <c r="D3" s="45" t="s">
        <v>2</v>
      </c>
    </row>
    <row r="4" s="38" customFormat="1" ht="29.1" customHeight="1" spans="1:4">
      <c r="A4" s="46" t="s">
        <v>3</v>
      </c>
      <c r="B4" s="46" t="s">
        <v>844</v>
      </c>
      <c r="C4" s="47" t="s">
        <v>92</v>
      </c>
      <c r="D4" s="46" t="s">
        <v>926</v>
      </c>
    </row>
    <row r="5" s="38" customFormat="1" ht="29.1" customHeight="1" spans="1:4">
      <c r="A5" s="48" t="s">
        <v>822</v>
      </c>
      <c r="B5" s="49">
        <v>352436</v>
      </c>
      <c r="C5" s="49">
        <v>384601</v>
      </c>
      <c r="D5" s="50">
        <f>C5/B5*100</f>
        <v>109.1</v>
      </c>
    </row>
    <row r="6" s="38" customFormat="1" ht="29.1" customHeight="1" spans="1:4">
      <c r="A6" s="48" t="s">
        <v>887</v>
      </c>
      <c r="B6" s="51">
        <v>206265</v>
      </c>
      <c r="C6" s="49">
        <v>212765</v>
      </c>
      <c r="D6" s="50">
        <f t="shared" ref="D6:D18" si="0">C6/B6*100</f>
        <v>103.2</v>
      </c>
    </row>
    <row r="7" s="38" customFormat="1" ht="29.1" customHeight="1" spans="1:4">
      <c r="A7" s="48" t="s">
        <v>889</v>
      </c>
      <c r="B7" s="49">
        <v>140250</v>
      </c>
      <c r="C7" s="49">
        <v>166714</v>
      </c>
      <c r="D7" s="50">
        <f t="shared" si="0"/>
        <v>118.9</v>
      </c>
    </row>
    <row r="8" s="38" customFormat="1" ht="29.1" customHeight="1" spans="1:4">
      <c r="A8" s="48" t="s">
        <v>891</v>
      </c>
      <c r="B8" s="51">
        <v>313</v>
      </c>
      <c r="C8" s="49">
        <v>414</v>
      </c>
      <c r="D8" s="50">
        <f t="shared" si="0"/>
        <v>132.3</v>
      </c>
    </row>
    <row r="9" s="38" customFormat="1" ht="29.1" customHeight="1" spans="1:4">
      <c r="A9" s="48" t="s">
        <v>892</v>
      </c>
      <c r="B9" s="51">
        <v>5574</v>
      </c>
      <c r="C9" s="49">
        <v>4680</v>
      </c>
      <c r="D9" s="50">
        <f t="shared" si="0"/>
        <v>84</v>
      </c>
    </row>
    <row r="10" s="38" customFormat="1" ht="29.1" customHeight="1" spans="1:4">
      <c r="A10" s="48" t="s">
        <v>862</v>
      </c>
      <c r="B10" s="49">
        <v>330385</v>
      </c>
      <c r="C10" s="49">
        <v>362031</v>
      </c>
      <c r="D10" s="50">
        <f t="shared" si="0"/>
        <v>109.6</v>
      </c>
    </row>
    <row r="11" s="38" customFormat="1" ht="29.1" customHeight="1" spans="1:4">
      <c r="A11" s="48" t="s">
        <v>887</v>
      </c>
      <c r="B11" s="49">
        <v>321974</v>
      </c>
      <c r="C11" s="49">
        <v>347561</v>
      </c>
      <c r="D11" s="50">
        <f t="shared" si="0"/>
        <v>107.9</v>
      </c>
    </row>
    <row r="12" s="38" customFormat="1" ht="29.1" customHeight="1" spans="1:4">
      <c r="A12" s="48" t="s">
        <v>894</v>
      </c>
      <c r="B12" s="49">
        <v>498</v>
      </c>
      <c r="C12" s="49">
        <v>300</v>
      </c>
      <c r="D12" s="50">
        <f t="shared" si="0"/>
        <v>60.2</v>
      </c>
    </row>
    <row r="13" s="38" customFormat="1" ht="29.1" customHeight="1" spans="1:4">
      <c r="A13" s="48" t="s">
        <v>891</v>
      </c>
      <c r="B13" s="49">
        <v>6389</v>
      </c>
      <c r="C13" s="49">
        <v>13470</v>
      </c>
      <c r="D13" s="50">
        <f t="shared" si="0"/>
        <v>210.8</v>
      </c>
    </row>
    <row r="14" s="38" customFormat="1" ht="29.1" customHeight="1" spans="1:4">
      <c r="A14" s="48" t="s">
        <v>892</v>
      </c>
      <c r="B14" s="49">
        <v>760</v>
      </c>
      <c r="C14" s="49">
        <v>700</v>
      </c>
      <c r="D14" s="50">
        <f t="shared" si="0"/>
        <v>92.1</v>
      </c>
    </row>
    <row r="15" s="38" customFormat="1" ht="29.1" customHeight="1" spans="1:4">
      <c r="A15" s="48" t="s">
        <v>826</v>
      </c>
      <c r="B15" s="49">
        <v>403836</v>
      </c>
      <c r="C15" s="49">
        <v>426620</v>
      </c>
      <c r="D15" s="50">
        <f t="shared" si="0"/>
        <v>105.6</v>
      </c>
    </row>
    <row r="16" s="38" customFormat="1" ht="29.1" customHeight="1" spans="1:4">
      <c r="A16" s="48" t="s">
        <v>896</v>
      </c>
      <c r="B16" s="49">
        <v>141183</v>
      </c>
      <c r="C16" s="49">
        <v>153285</v>
      </c>
      <c r="D16" s="50">
        <f t="shared" si="0"/>
        <v>108.6</v>
      </c>
    </row>
    <row r="17" s="38" customFormat="1" ht="29.1" customHeight="1" spans="1:4">
      <c r="A17" s="48" t="s">
        <v>894</v>
      </c>
      <c r="B17" s="49">
        <v>259377</v>
      </c>
      <c r="C17" s="49">
        <v>270265</v>
      </c>
      <c r="D17" s="50">
        <f t="shared" si="0"/>
        <v>104.2</v>
      </c>
    </row>
    <row r="18" s="38" customFormat="1" ht="29.1" customHeight="1" spans="1:4">
      <c r="A18" s="48" t="s">
        <v>891</v>
      </c>
      <c r="B18" s="51">
        <v>3050</v>
      </c>
      <c r="C18" s="49">
        <v>3070</v>
      </c>
      <c r="D18" s="50">
        <f t="shared" si="0"/>
        <v>100.7</v>
      </c>
    </row>
    <row r="19" s="38" customFormat="1" ht="29.1" customHeight="1" spans="1:4">
      <c r="A19" s="48" t="s">
        <v>828</v>
      </c>
      <c r="B19" s="49">
        <v>7141</v>
      </c>
      <c r="C19" s="49"/>
      <c r="D19" s="50"/>
    </row>
    <row r="20" s="38" customFormat="1" ht="29.1" customHeight="1" spans="1:4">
      <c r="A20" s="48" t="s">
        <v>899</v>
      </c>
      <c r="B20" s="49">
        <v>6789</v>
      </c>
      <c r="C20" s="49"/>
      <c r="D20" s="50"/>
    </row>
    <row r="21" s="38" customFormat="1" ht="29.1" customHeight="1" spans="1:4">
      <c r="A21" s="48" t="s">
        <v>901</v>
      </c>
      <c r="B21" s="49">
        <v>0</v>
      </c>
      <c r="C21" s="49">
        <v>0</v>
      </c>
      <c r="D21" s="50"/>
    </row>
    <row r="22" s="38" customFormat="1" ht="29.1" customHeight="1" spans="1:4">
      <c r="A22" s="48" t="s">
        <v>903</v>
      </c>
      <c r="B22" s="49">
        <v>341</v>
      </c>
      <c r="C22" s="49"/>
      <c r="D22" s="50"/>
    </row>
    <row r="23" s="38" customFormat="1" ht="29.1" customHeight="1" spans="1:4">
      <c r="A23" s="48" t="s">
        <v>905</v>
      </c>
      <c r="B23" s="49">
        <v>11</v>
      </c>
      <c r="C23" s="49">
        <v>0</v>
      </c>
      <c r="D23" s="50"/>
    </row>
    <row r="24" s="38" customFormat="1" ht="29.1" customHeight="1" spans="1:4">
      <c r="A24" s="48" t="s">
        <v>907</v>
      </c>
      <c r="B24" s="49"/>
      <c r="C24" s="49">
        <v>0</v>
      </c>
      <c r="D24" s="50"/>
    </row>
    <row r="25" s="38" customFormat="1" ht="29.1" customHeight="1" spans="1:4">
      <c r="A25" s="48" t="s">
        <v>830</v>
      </c>
      <c r="B25" s="49"/>
      <c r="C25" s="59">
        <f>SUM(C26:C31)</f>
        <v>0</v>
      </c>
      <c r="D25" s="50"/>
    </row>
    <row r="26" s="38" customFormat="1" ht="29.1" customHeight="1" spans="1:4">
      <c r="A26" s="48" t="s">
        <v>909</v>
      </c>
      <c r="B26" s="49"/>
      <c r="C26" s="49"/>
      <c r="D26" s="50"/>
    </row>
    <row r="27" s="38" customFormat="1" ht="29.1" customHeight="1" spans="1:4">
      <c r="A27" s="48" t="s">
        <v>911</v>
      </c>
      <c r="B27" s="49"/>
      <c r="C27" s="49">
        <v>0</v>
      </c>
      <c r="D27" s="50"/>
    </row>
    <row r="28" s="38" customFormat="1" ht="29.1" customHeight="1" spans="1:4">
      <c r="A28" s="48" t="s">
        <v>913</v>
      </c>
      <c r="B28" s="49"/>
      <c r="C28" s="49"/>
      <c r="D28" s="50"/>
    </row>
    <row r="29" s="38" customFormat="1" ht="29.1" customHeight="1" spans="1:4">
      <c r="A29" s="48" t="s">
        <v>915</v>
      </c>
      <c r="B29" s="49"/>
      <c r="C29" s="49"/>
      <c r="D29" s="50"/>
    </row>
    <row r="30" s="38" customFormat="1" ht="29.1" customHeight="1" spans="1:4">
      <c r="A30" s="48" t="s">
        <v>917</v>
      </c>
      <c r="B30" s="49"/>
      <c r="C30" s="49">
        <v>0</v>
      </c>
      <c r="D30" s="50"/>
    </row>
    <row r="31" s="38" customFormat="1" ht="29.1" customHeight="1" spans="1:4">
      <c r="A31" s="48" t="s">
        <v>919</v>
      </c>
      <c r="B31" s="49"/>
      <c r="C31" s="49">
        <v>0</v>
      </c>
      <c r="D31" s="50"/>
    </row>
    <row r="32" s="38" customFormat="1" ht="29.1" customHeight="1" spans="1:4">
      <c r="A32" s="48" t="s">
        <v>645</v>
      </c>
      <c r="B32" s="49">
        <f>B5+B10+B15+B19</f>
        <v>1093798</v>
      </c>
      <c r="C32" s="49">
        <f>C5+C10+C15+C19+C25</f>
        <v>1173252</v>
      </c>
      <c r="D32" s="50">
        <f>C32/B32*100</f>
        <v>107.3</v>
      </c>
    </row>
    <row r="33" s="38" customFormat="1" ht="29.1" customHeight="1" spans="1:4">
      <c r="A33" s="48" t="s">
        <v>772</v>
      </c>
      <c r="B33" s="49">
        <v>618119</v>
      </c>
      <c r="C33" s="49">
        <v>603914</v>
      </c>
      <c r="D33" s="50">
        <f>C33/B33*100</f>
        <v>97.7</v>
      </c>
    </row>
    <row r="34" s="38" customFormat="1" ht="29.1" customHeight="1" spans="1:4">
      <c r="A34" s="48" t="s">
        <v>68</v>
      </c>
      <c r="B34" s="49">
        <f>SUM(B32:B33)</f>
        <v>1711917</v>
      </c>
      <c r="C34" s="49">
        <f>C32+C33</f>
        <v>1777166</v>
      </c>
      <c r="D34" s="50">
        <f>C34/B34*100</f>
        <v>103.8</v>
      </c>
    </row>
    <row r="35" s="38" customFormat="1" customHeight="1" spans="1:1">
      <c r="A35" s="58"/>
    </row>
    <row r="36" s="38" customFormat="1" customHeight="1" spans="1:1">
      <c r="A36" s="58"/>
    </row>
    <row r="37" s="38" customFormat="1" customHeight="1" spans="1:1">
      <c r="A37" s="58"/>
    </row>
    <row r="38" s="38" customFormat="1" customHeight="1" spans="1:1">
      <c r="A38" s="58"/>
    </row>
    <row r="39" s="38" customFormat="1" customHeight="1" spans="1:1">
      <c r="A39" s="58"/>
    </row>
    <row r="40" s="38" customFormat="1" customHeight="1" spans="1:1">
      <c r="A40" s="58"/>
    </row>
    <row r="41" s="38" customFormat="1" customHeight="1" spans="1:1">
      <c r="A41" s="58"/>
    </row>
    <row r="42" s="38" customFormat="1" customHeight="1" spans="1:1">
      <c r="A42" s="58"/>
    </row>
    <row r="43" s="38" customFormat="1" customHeight="1" spans="1:1">
      <c r="A43" s="58"/>
    </row>
    <row r="44" s="38" customFormat="1" customHeight="1" spans="1:1">
      <c r="A44" s="58"/>
    </row>
    <row r="45" s="38" customFormat="1" customHeight="1" spans="1:1">
      <c r="A45" s="58"/>
    </row>
    <row r="46" s="38" customFormat="1" customHeight="1" spans="1:1">
      <c r="A46" s="58"/>
    </row>
    <row r="47" s="38" customFormat="1" customHeight="1" spans="1:1">
      <c r="A47" s="58"/>
    </row>
    <row r="48" s="38" customFormat="1" customHeight="1" spans="1:1">
      <c r="A48" s="58"/>
    </row>
    <row r="49" s="38" customFormat="1" customHeight="1" spans="1:1">
      <c r="A49" s="58"/>
    </row>
    <row r="50" s="38" customFormat="1" customHeight="1" spans="1:1">
      <c r="A50" s="58"/>
    </row>
    <row r="51" s="38" customFormat="1" customHeight="1" spans="1:1">
      <c r="A51" s="58"/>
    </row>
    <row r="52" s="38" customFormat="1" customHeight="1" spans="1:1">
      <c r="A52" s="58"/>
    </row>
    <row r="53" s="38" customFormat="1" customHeight="1" spans="1:1">
      <c r="A53" s="58"/>
    </row>
    <row r="54" s="38" customFormat="1" customHeight="1" spans="1:1">
      <c r="A54" s="58"/>
    </row>
    <row r="55" s="38" customFormat="1" customHeight="1" spans="1:1">
      <c r="A55" s="58"/>
    </row>
    <row r="56" s="38" customFormat="1" customHeight="1" spans="1:1">
      <c r="A56" s="58"/>
    </row>
    <row r="57" s="38" customFormat="1" customHeight="1" spans="1:1">
      <c r="A57" s="58"/>
    </row>
    <row r="58" s="38" customFormat="1" customHeight="1" spans="1:1">
      <c r="A58" s="58"/>
    </row>
    <row r="59" s="38" customFormat="1" customHeight="1" spans="1:1">
      <c r="A59" s="58"/>
    </row>
    <row r="60" s="38" customFormat="1" customHeight="1" spans="1:1">
      <c r="A60" s="58"/>
    </row>
    <row r="61" s="38" customFormat="1" customHeight="1" spans="1:1">
      <c r="A61" s="58"/>
    </row>
    <row r="62" s="38" customFormat="1" customHeight="1" spans="1:1">
      <c r="A62" s="58"/>
    </row>
    <row r="63" s="38" customFormat="1" customHeight="1" spans="1:1">
      <c r="A63" s="58"/>
    </row>
    <row r="64" s="38" customFormat="1" customHeight="1" spans="1:1">
      <c r="A64" s="58"/>
    </row>
    <row r="65" s="38" customFormat="1" customHeight="1" spans="1:1">
      <c r="A65" s="58"/>
    </row>
    <row r="66" s="38" customFormat="1" customHeight="1" spans="1:1">
      <c r="A66" s="58"/>
    </row>
    <row r="67" s="38" customFormat="1" customHeight="1" spans="1:1">
      <c r="A67" s="58"/>
    </row>
    <row r="68" s="38" customFormat="1" customHeight="1" spans="1:1">
      <c r="A68" s="58"/>
    </row>
    <row r="69" s="38" customFormat="1" customHeight="1" spans="1:1">
      <c r="A69" s="58"/>
    </row>
    <row r="70" s="38" customFormat="1" customHeight="1" spans="1:1">
      <c r="A70" s="58"/>
    </row>
    <row r="71" s="38" customFormat="1" customHeight="1" spans="1:1">
      <c r="A71" s="58"/>
    </row>
    <row r="72" s="38" customFormat="1" customHeight="1" spans="1:1">
      <c r="A72" s="58"/>
    </row>
    <row r="73" s="38" customFormat="1" customHeight="1" spans="1:1">
      <c r="A73" s="58"/>
    </row>
    <row r="74" s="38" customFormat="1" customHeight="1" spans="1:1">
      <c r="A74" s="58"/>
    </row>
    <row r="75" s="38" customFormat="1" customHeight="1" spans="1:1">
      <c r="A75" s="58"/>
    </row>
    <row r="76" s="38" customFormat="1" customHeight="1" spans="1:1">
      <c r="A76" s="58"/>
    </row>
    <row r="77" s="38" customFormat="1" customHeight="1" spans="1:1">
      <c r="A77" s="58"/>
    </row>
    <row r="78" s="38" customFormat="1" customHeight="1" spans="1:1">
      <c r="A78" s="58"/>
    </row>
    <row r="79" s="38" customFormat="1" customHeight="1" spans="1:1">
      <c r="A79" s="58"/>
    </row>
    <row r="80" s="38" customFormat="1" customHeight="1" spans="1:1">
      <c r="A80" s="58"/>
    </row>
    <row r="81" s="38" customFormat="1" customHeight="1" spans="1:1">
      <c r="A81" s="58"/>
    </row>
    <row r="82" s="38" customFormat="1" customHeight="1" spans="1:1">
      <c r="A82" s="58"/>
    </row>
    <row r="83" s="38" customFormat="1" customHeight="1" spans="1:1">
      <c r="A83" s="58"/>
    </row>
    <row r="84" s="38" customFormat="1" customHeight="1" spans="1:1">
      <c r="A84" s="58"/>
    </row>
    <row r="85" s="38" customFormat="1" customHeight="1" spans="1:1">
      <c r="A85" s="58"/>
    </row>
    <row r="86" s="38" customFormat="1" customHeight="1" spans="1:1">
      <c r="A86" s="58"/>
    </row>
    <row r="87" s="38" customFormat="1" customHeight="1" spans="1:1">
      <c r="A87" s="58"/>
    </row>
    <row r="88" s="38" customFormat="1" customHeight="1" spans="1:1">
      <c r="A88" s="58"/>
    </row>
    <row r="89" s="38" customFormat="1" customHeight="1" spans="1:1">
      <c r="A89" s="58"/>
    </row>
    <row r="90" s="38" customFormat="1" customHeight="1" spans="1:1">
      <c r="A90" s="58"/>
    </row>
    <row r="91" s="38" customFormat="1" customHeight="1" spans="1:1">
      <c r="A91" s="58"/>
    </row>
    <row r="92" s="38" customFormat="1" customHeight="1" spans="1:1">
      <c r="A92" s="58"/>
    </row>
    <row r="93" s="38" customFormat="1" customHeight="1" spans="1:1">
      <c r="A93" s="58"/>
    </row>
    <row r="94" s="38" customFormat="1" customHeight="1" spans="1:1">
      <c r="A94" s="58"/>
    </row>
    <row r="95" s="38" customFormat="1" customHeight="1" spans="1:1">
      <c r="A95" s="58"/>
    </row>
    <row r="96" s="38" customFormat="1" customHeight="1" spans="1:1">
      <c r="A96" s="58"/>
    </row>
    <row r="97" s="38" customFormat="1" customHeight="1" spans="1:1">
      <c r="A97" s="58"/>
    </row>
    <row r="98" s="38" customFormat="1" customHeight="1" spans="1:1">
      <c r="A98" s="58"/>
    </row>
    <row r="99" s="38" customFormat="1" customHeight="1" spans="1:1">
      <c r="A99" s="58"/>
    </row>
    <row r="100" s="38" customFormat="1" customHeight="1" spans="1:1">
      <c r="A100" s="58"/>
    </row>
    <row r="101" s="38" customFormat="1" customHeight="1" spans="1:1">
      <c r="A101" s="58"/>
    </row>
    <row r="102" s="38" customFormat="1" customHeight="1" spans="1:1">
      <c r="A102" s="58"/>
    </row>
    <row r="103" s="38" customFormat="1" customHeight="1" spans="1:1">
      <c r="A103" s="58"/>
    </row>
    <row r="104" s="38" customFormat="1" customHeight="1" spans="1:1">
      <c r="A104" s="58"/>
    </row>
    <row r="105" s="38" customFormat="1" customHeight="1" spans="1:1">
      <c r="A105" s="58"/>
    </row>
    <row r="106" s="38" customFormat="1" customHeight="1" spans="1:1">
      <c r="A106" s="58"/>
    </row>
    <row r="107" s="38" customFormat="1" customHeight="1" spans="1:1">
      <c r="A107" s="58"/>
    </row>
    <row r="108" s="38" customFormat="1" customHeight="1" spans="1:1">
      <c r="A108" s="58"/>
    </row>
    <row r="109" s="38" customFormat="1" customHeight="1" spans="1:1">
      <c r="A109" s="58"/>
    </row>
    <row r="110" s="38" customFormat="1" customHeight="1" spans="1:1">
      <c r="A110" s="58"/>
    </row>
    <row r="111" s="38" customFormat="1" customHeight="1" spans="1:1">
      <c r="A111" s="58"/>
    </row>
    <row r="112" s="38" customFormat="1" customHeight="1" spans="1:1">
      <c r="A112" s="58"/>
    </row>
    <row r="113" s="38" customFormat="1" customHeight="1" spans="1:1">
      <c r="A113" s="58"/>
    </row>
    <row r="114" s="38" customFormat="1" customHeight="1" spans="1:1">
      <c r="A114" s="58"/>
    </row>
    <row r="115" s="38" customFormat="1" customHeight="1" spans="1:1">
      <c r="A115" s="58"/>
    </row>
    <row r="116" s="38" customFormat="1" customHeight="1" spans="1:1">
      <c r="A116" s="58"/>
    </row>
    <row r="117" s="38" customFormat="1" customHeight="1" spans="1:1">
      <c r="A117" s="58"/>
    </row>
    <row r="118" s="38" customFormat="1" customHeight="1" spans="1:1">
      <c r="A118" s="58"/>
    </row>
    <row r="119" s="38" customFormat="1" customHeight="1" spans="1:1">
      <c r="A119" s="58"/>
    </row>
    <row r="120" s="38" customFormat="1" customHeight="1" spans="1:1">
      <c r="A120" s="58"/>
    </row>
    <row r="121" s="38" customFormat="1" customHeight="1" spans="1:1">
      <c r="A121" s="58"/>
    </row>
    <row r="122" s="38" customFormat="1" customHeight="1" spans="1:1">
      <c r="A122" s="58"/>
    </row>
    <row r="123" s="38" customFormat="1" customHeight="1" spans="1:1">
      <c r="A123" s="58"/>
    </row>
    <row r="124" s="38" customFormat="1" customHeight="1" spans="1:1">
      <c r="A124" s="58"/>
    </row>
    <row r="125" s="38" customFormat="1" customHeight="1" spans="1:1">
      <c r="A125" s="58"/>
    </row>
    <row r="126" s="38" customFormat="1" customHeight="1" spans="1:1">
      <c r="A126" s="58"/>
    </row>
    <row r="127" s="38" customFormat="1" customHeight="1" spans="1:1">
      <c r="A127" s="58"/>
    </row>
    <row r="128" s="38" customFormat="1" customHeight="1" spans="1:1">
      <c r="A128" s="58"/>
    </row>
    <row r="129" s="38" customFormat="1" customHeight="1" spans="1:1">
      <c r="A129" s="58"/>
    </row>
    <row r="130" s="38" customFormat="1" customHeight="1" spans="1:1">
      <c r="A130" s="58"/>
    </row>
    <row r="131" s="38" customFormat="1" customHeight="1" spans="1:1">
      <c r="A131" s="58"/>
    </row>
    <row r="132" s="38" customFormat="1" customHeight="1" spans="1:1">
      <c r="A132" s="58"/>
    </row>
    <row r="133" s="38" customFormat="1" customHeight="1" spans="1:1">
      <c r="A133" s="58"/>
    </row>
    <row r="134" s="38" customFormat="1" customHeight="1" spans="1:1">
      <c r="A134" s="58"/>
    </row>
    <row r="135" s="38" customFormat="1" customHeight="1" spans="1:1">
      <c r="A135" s="58"/>
    </row>
    <row r="136" s="38" customFormat="1" customHeight="1" spans="1:1">
      <c r="A136" s="58"/>
    </row>
    <row r="137" s="38" customFormat="1" customHeight="1" spans="1:1">
      <c r="A137" s="58"/>
    </row>
    <row r="138" s="38" customFormat="1" customHeight="1" spans="1:1">
      <c r="A138" s="58"/>
    </row>
    <row r="139" s="38" customFormat="1" customHeight="1" spans="1:1">
      <c r="A139" s="58"/>
    </row>
    <row r="140" s="38" customFormat="1" customHeight="1" spans="1:1">
      <c r="A140" s="58"/>
    </row>
    <row r="141" s="38" customFormat="1" customHeight="1" spans="1:1">
      <c r="A141" s="58"/>
    </row>
    <row r="142" s="38" customFormat="1" customHeight="1" spans="1:1">
      <c r="A142" s="58"/>
    </row>
    <row r="143" s="38" customFormat="1" customHeight="1" spans="1:1">
      <c r="A143" s="58"/>
    </row>
    <row r="144" s="38" customFormat="1" customHeight="1" spans="1:1">
      <c r="A144" s="58"/>
    </row>
    <row r="145" s="38" customFormat="1" customHeight="1" spans="1:1">
      <c r="A145" s="58"/>
    </row>
    <row r="146" s="38" customFormat="1" customHeight="1" spans="1:1">
      <c r="A146" s="58"/>
    </row>
    <row r="147" s="38" customFormat="1" customHeight="1" spans="1:1">
      <c r="A147" s="58"/>
    </row>
    <row r="148" s="38" customFormat="1" customHeight="1" spans="1:1">
      <c r="A148" s="58"/>
    </row>
    <row r="149" s="38" customFormat="1" customHeight="1" spans="1:1">
      <c r="A149" s="58"/>
    </row>
    <row r="150" s="38" customFormat="1" customHeight="1" spans="1:1">
      <c r="A150" s="58"/>
    </row>
    <row r="151" s="38" customFormat="1" customHeight="1" spans="1:1">
      <c r="A151" s="58"/>
    </row>
    <row r="152" s="38" customFormat="1" customHeight="1" spans="1:1">
      <c r="A152" s="58"/>
    </row>
    <row r="153" s="38" customFormat="1" customHeight="1" spans="1:1">
      <c r="A153" s="58"/>
    </row>
    <row r="154" s="38" customFormat="1" customHeight="1" spans="1:1">
      <c r="A154" s="58"/>
    </row>
    <row r="155" s="38" customFormat="1" customHeight="1" spans="1:1">
      <c r="A155" s="58"/>
    </row>
    <row r="156" s="38" customFormat="1" customHeight="1" spans="1:1">
      <c r="A156" s="58"/>
    </row>
    <row r="157" s="38" customFormat="1" customHeight="1" spans="1:1">
      <c r="A157" s="58"/>
    </row>
    <row r="158" s="38" customFormat="1" customHeight="1" spans="1:1">
      <c r="A158" s="58"/>
    </row>
    <row r="159" s="38" customFormat="1" customHeight="1" spans="1:1">
      <c r="A159" s="58"/>
    </row>
    <row r="160" s="38" customFormat="1" customHeight="1" spans="1:1">
      <c r="A160" s="58"/>
    </row>
    <row r="161" s="38" customFormat="1" customHeight="1" spans="1:1">
      <c r="A161" s="58"/>
    </row>
    <row r="162" s="38" customFormat="1" customHeight="1" spans="1:1">
      <c r="A162" s="58"/>
    </row>
    <row r="163" s="38" customFormat="1" customHeight="1" spans="1:1">
      <c r="A163" s="58"/>
    </row>
    <row r="164" s="38" customFormat="1" customHeight="1" spans="1:1">
      <c r="A164" s="58"/>
    </row>
    <row r="165" s="38" customFormat="1" customHeight="1" spans="1:1">
      <c r="A165" s="58"/>
    </row>
    <row r="166" s="38" customFormat="1" customHeight="1" spans="1:1">
      <c r="A166" s="58"/>
    </row>
    <row r="167" s="38" customFormat="1" customHeight="1" spans="1:1">
      <c r="A167" s="58"/>
    </row>
    <row r="168" s="38" customFormat="1" customHeight="1" spans="1:1">
      <c r="A168" s="58"/>
    </row>
    <row r="169" s="38" customFormat="1" customHeight="1" spans="1:1">
      <c r="A169" s="58"/>
    </row>
    <row r="170" s="38" customFormat="1" customHeight="1" spans="1:1">
      <c r="A170" s="58"/>
    </row>
    <row r="171" s="38" customFormat="1" customHeight="1" spans="1:1">
      <c r="A171" s="58"/>
    </row>
    <row r="172" s="38" customFormat="1" customHeight="1" spans="1:1">
      <c r="A172" s="58"/>
    </row>
    <row r="173" s="38" customFormat="1" customHeight="1" spans="1:1">
      <c r="A173" s="58"/>
    </row>
    <row r="174" s="38" customFormat="1" customHeight="1" spans="1:1">
      <c r="A174" s="58"/>
    </row>
    <row r="175" s="38" customFormat="1" customHeight="1" spans="1:1">
      <c r="A175" s="58"/>
    </row>
    <row r="176" s="38" customFormat="1" customHeight="1" spans="1:1">
      <c r="A176" s="58"/>
    </row>
    <row r="177" s="38" customFormat="1" customHeight="1" spans="1:1">
      <c r="A177" s="58"/>
    </row>
    <row r="178" s="38" customFormat="1" customHeight="1" spans="1:1">
      <c r="A178" s="58"/>
    </row>
    <row r="179" s="38" customFormat="1" customHeight="1" spans="1:1">
      <c r="A179" s="58"/>
    </row>
    <row r="180" s="38" customFormat="1" customHeight="1" spans="1:1">
      <c r="A180" s="58"/>
    </row>
    <row r="181" s="38" customFormat="1" customHeight="1" spans="1:1">
      <c r="A181" s="58"/>
    </row>
    <row r="182" s="38" customFormat="1" customHeight="1" spans="1:1">
      <c r="A182" s="58"/>
    </row>
    <row r="183" s="38" customFormat="1" customHeight="1" spans="1:1">
      <c r="A183" s="58"/>
    </row>
    <row r="184" s="38" customFormat="1" customHeight="1" spans="1:1">
      <c r="A184" s="58"/>
    </row>
    <row r="185" s="38" customFormat="1" customHeight="1" spans="1:1">
      <c r="A185" s="58"/>
    </row>
    <row r="186" s="38" customFormat="1" customHeight="1" spans="1:1">
      <c r="A186" s="58"/>
    </row>
    <row r="187" s="38" customFormat="1" customHeight="1" spans="1:1">
      <c r="A187" s="58"/>
    </row>
    <row r="188" s="38" customFormat="1" customHeight="1" spans="1:1">
      <c r="A188" s="58"/>
    </row>
    <row r="189" s="38" customFormat="1" customHeight="1" spans="1:1">
      <c r="A189" s="58"/>
    </row>
    <row r="190" s="38" customFormat="1" customHeight="1" spans="1:1">
      <c r="A190" s="58"/>
    </row>
    <row r="191" s="38" customFormat="1" customHeight="1" spans="1:1">
      <c r="A191" s="58"/>
    </row>
    <row r="192" s="38" customFormat="1" customHeight="1" spans="1:1">
      <c r="A192" s="58"/>
    </row>
    <row r="193" s="38" customFormat="1" customHeight="1" spans="1:1">
      <c r="A193" s="58"/>
    </row>
    <row r="194" s="38" customFormat="1" customHeight="1" spans="1:1">
      <c r="A194" s="58"/>
    </row>
    <row r="195" s="38" customFormat="1" customHeight="1" spans="1:1">
      <c r="A195" s="58"/>
    </row>
    <row r="196" s="38" customFormat="1" customHeight="1" spans="1:1">
      <c r="A196" s="58"/>
    </row>
    <row r="197" s="38" customFormat="1" customHeight="1" spans="1:1">
      <c r="A197" s="58"/>
    </row>
    <row r="198" s="38" customFormat="1" customHeight="1" spans="1:1">
      <c r="A198" s="58"/>
    </row>
    <row r="199" s="38" customFormat="1" customHeight="1" spans="1:1">
      <c r="A199" s="58"/>
    </row>
    <row r="200" s="38" customFormat="1" customHeight="1" spans="1:1">
      <c r="A200" s="58"/>
    </row>
    <row r="201" s="38" customFormat="1" customHeight="1" spans="1:1">
      <c r="A201" s="58"/>
    </row>
    <row r="202" s="38" customFormat="1" customHeight="1" spans="1:1">
      <c r="A202" s="58"/>
    </row>
    <row r="203" s="38" customFormat="1" customHeight="1" spans="1:1">
      <c r="A203" s="58"/>
    </row>
    <row r="204" s="38" customFormat="1" customHeight="1" spans="1:1">
      <c r="A204" s="58"/>
    </row>
    <row r="205" s="38" customFormat="1" customHeight="1" spans="1:1">
      <c r="A205" s="58"/>
    </row>
    <row r="206" s="38" customFormat="1" customHeight="1" spans="1:1">
      <c r="A206" s="58"/>
    </row>
    <row r="207" s="38" customFormat="1" customHeight="1" spans="1:1">
      <c r="A207" s="58"/>
    </row>
    <row r="208" s="38" customFormat="1" customHeight="1" spans="1:1">
      <c r="A208" s="58"/>
    </row>
    <row r="209" s="38" customFormat="1" customHeight="1" spans="1:1">
      <c r="A209" s="58"/>
    </row>
    <row r="210" s="38" customFormat="1" customHeight="1" spans="1:1">
      <c r="A210" s="58"/>
    </row>
    <row r="211" s="38" customFormat="1" customHeight="1" spans="1:1">
      <c r="A211" s="58"/>
    </row>
    <row r="212" s="38" customFormat="1" customHeight="1" spans="1:1">
      <c r="A212" s="58"/>
    </row>
    <row r="213" s="38" customFormat="1" customHeight="1" spans="1:1">
      <c r="A213" s="58"/>
    </row>
    <row r="214" s="38" customFormat="1" customHeight="1" spans="1:1">
      <c r="A214" s="58"/>
    </row>
    <row r="215" s="38" customFormat="1" customHeight="1" spans="1:1">
      <c r="A215" s="58"/>
    </row>
    <row r="216" s="38" customFormat="1" customHeight="1" spans="1:1">
      <c r="A216" s="58"/>
    </row>
    <row r="217" s="38" customFormat="1" customHeight="1" spans="1:1">
      <c r="A217" s="58"/>
    </row>
    <row r="218" s="38" customFormat="1" customHeight="1" spans="1:1">
      <c r="A218" s="58"/>
    </row>
    <row r="219" s="38" customFormat="1" customHeight="1" spans="1:1">
      <c r="A219" s="58"/>
    </row>
    <row r="220" s="38" customFormat="1" customHeight="1" spans="1:1">
      <c r="A220" s="58"/>
    </row>
    <row r="221" s="38" customFormat="1" customHeight="1" spans="1:1">
      <c r="A221" s="58"/>
    </row>
    <row r="222" s="38" customFormat="1" customHeight="1" spans="1:1">
      <c r="A222" s="58"/>
    </row>
    <row r="223" s="38" customFormat="1" customHeight="1" spans="1:1">
      <c r="A223" s="58"/>
    </row>
    <row r="224" s="38" customFormat="1" customHeight="1" spans="1:1">
      <c r="A224" s="58"/>
    </row>
    <row r="225" s="38" customFormat="1" customHeight="1" spans="1:1">
      <c r="A225" s="58"/>
    </row>
    <row r="226" s="38" customFormat="1" customHeight="1" spans="1:1">
      <c r="A226" s="58"/>
    </row>
    <row r="227" s="38" customFormat="1" customHeight="1" spans="1:1">
      <c r="A227" s="58"/>
    </row>
    <row r="228" s="38" customFormat="1" customHeight="1" spans="1:1">
      <c r="A228" s="58"/>
    </row>
    <row r="229" s="38" customFormat="1" customHeight="1" spans="1:1">
      <c r="A229" s="58"/>
    </row>
    <row r="230" s="38" customFormat="1" customHeight="1" spans="1:1">
      <c r="A230" s="58"/>
    </row>
    <row r="231" s="38" customFormat="1" customHeight="1" spans="1:1">
      <c r="A231" s="58"/>
    </row>
    <row r="232" s="38" customFormat="1" customHeight="1" spans="1:1">
      <c r="A232" s="58"/>
    </row>
    <row r="233" s="38" customFormat="1" customHeight="1" spans="1:1">
      <c r="A233" s="58"/>
    </row>
    <row r="234" s="38" customFormat="1" customHeight="1" spans="1:1">
      <c r="A234" s="58"/>
    </row>
    <row r="235" s="38" customFormat="1" customHeight="1" spans="1:1">
      <c r="A235" s="58"/>
    </row>
    <row r="236" s="38" customFormat="1" customHeight="1" spans="1:1">
      <c r="A236" s="58"/>
    </row>
    <row r="237" s="38" customFormat="1" customHeight="1" spans="1:1">
      <c r="A237" s="58"/>
    </row>
    <row r="238" s="38" customFormat="1" customHeight="1" spans="1:1">
      <c r="A238" s="58"/>
    </row>
    <row r="239" s="38" customFormat="1" customHeight="1" spans="1:1">
      <c r="A239" s="58"/>
    </row>
    <row r="240" s="38" customFormat="1" customHeight="1" spans="1:1">
      <c r="A240" s="58"/>
    </row>
    <row r="241" s="38" customFormat="1" customHeight="1" spans="1:1">
      <c r="A241" s="58"/>
    </row>
    <row r="242" s="38" customFormat="1" customHeight="1" spans="1:1">
      <c r="A242" s="58"/>
    </row>
    <row r="243" s="38" customFormat="1" customHeight="1" spans="1:1">
      <c r="A243" s="58"/>
    </row>
    <row r="244" s="38" customFormat="1" customHeight="1" spans="1:1">
      <c r="A244" s="58"/>
    </row>
    <row r="245" s="38" customFormat="1" customHeight="1" spans="1:1">
      <c r="A245" s="58"/>
    </row>
    <row r="246" s="38" customFormat="1" customHeight="1" spans="1:1">
      <c r="A246" s="58"/>
    </row>
    <row r="247" s="38" customFormat="1" customHeight="1" spans="1:1">
      <c r="A247" s="58"/>
    </row>
    <row r="248" s="38" customFormat="1" customHeight="1" spans="1:1">
      <c r="A248" s="58"/>
    </row>
    <row r="249" s="38" customFormat="1" customHeight="1" spans="1:1">
      <c r="A249" s="58"/>
    </row>
    <row r="250" s="38" customFormat="1" customHeight="1" spans="1:1">
      <c r="A250" s="58"/>
    </row>
    <row r="251" s="38" customFormat="1" customHeight="1" spans="1:1">
      <c r="A251" s="58"/>
    </row>
    <row r="252" s="38" customFormat="1" customHeight="1" spans="1:1">
      <c r="A252" s="58"/>
    </row>
    <row r="253" s="38" customFormat="1" customHeight="1" spans="1:1">
      <c r="A253" s="58"/>
    </row>
    <row r="254" s="38" customFormat="1" customHeight="1" spans="1:1">
      <c r="A254" s="58"/>
    </row>
    <row r="255" s="38" customFormat="1" customHeight="1" spans="1:1">
      <c r="A255" s="58"/>
    </row>
    <row r="256" s="38" customFormat="1" customHeight="1" spans="1:1">
      <c r="A256" s="58"/>
    </row>
    <row r="257" s="38" customFormat="1" customHeight="1" spans="1:1">
      <c r="A257" s="58"/>
    </row>
    <row r="258" s="38" customFormat="1" customHeight="1" spans="1:1">
      <c r="A258" s="58"/>
    </row>
    <row r="259" s="38" customFormat="1" customHeight="1" spans="1:1">
      <c r="A259" s="58"/>
    </row>
    <row r="260" s="38" customFormat="1" customHeight="1" spans="1:1">
      <c r="A260" s="58"/>
    </row>
    <row r="261" s="38" customFormat="1" customHeight="1" spans="1:1">
      <c r="A261" s="58"/>
    </row>
    <row r="262" s="38" customFormat="1" customHeight="1" spans="1:1">
      <c r="A262" s="58"/>
    </row>
    <row r="263" s="38" customFormat="1" customHeight="1" spans="1:1">
      <c r="A263" s="58"/>
    </row>
    <row r="264" s="38" customFormat="1" customHeight="1" spans="1:1">
      <c r="A264" s="58"/>
    </row>
    <row r="265" s="38" customFormat="1" customHeight="1" spans="1:1">
      <c r="A265" s="58"/>
    </row>
    <row r="266" s="38" customFormat="1" customHeight="1" spans="1:1">
      <c r="A266" s="58"/>
    </row>
    <row r="267" s="38" customFormat="1" customHeight="1" spans="1:1">
      <c r="A267" s="58"/>
    </row>
    <row r="268" s="38" customFormat="1" customHeight="1" spans="1:1">
      <c r="A268" s="58"/>
    </row>
    <row r="269" s="38" customFormat="1" customHeight="1" spans="1:1">
      <c r="A269" s="58"/>
    </row>
    <row r="270" s="38" customFormat="1" customHeight="1" spans="1:1">
      <c r="A270" s="58"/>
    </row>
    <row r="271" s="38" customFormat="1" customHeight="1" spans="1:1">
      <c r="A271" s="58"/>
    </row>
    <row r="272" s="38" customFormat="1" customHeight="1" spans="1:1">
      <c r="A272" s="58"/>
    </row>
    <row r="273" s="38" customFormat="1" customHeight="1" spans="1:1">
      <c r="A273" s="58"/>
    </row>
    <row r="274" s="38" customFormat="1" customHeight="1" spans="1:1">
      <c r="A274" s="58"/>
    </row>
    <row r="275" s="38" customFormat="1" customHeight="1" spans="1:1">
      <c r="A275" s="58"/>
    </row>
    <row r="276" s="38" customFormat="1" customHeight="1" spans="1:1">
      <c r="A276" s="58"/>
    </row>
    <row r="277" s="38" customFormat="1" customHeight="1" spans="1:1">
      <c r="A277" s="58"/>
    </row>
    <row r="278" s="38" customFormat="1" customHeight="1" spans="1:1">
      <c r="A278" s="58"/>
    </row>
    <row r="279" s="38" customFormat="1" customHeight="1" spans="1:1">
      <c r="A279" s="58"/>
    </row>
    <row r="280" s="38" customFormat="1" customHeight="1" spans="1:1">
      <c r="A280" s="58"/>
    </row>
    <row r="281" s="38" customFormat="1" customHeight="1" spans="1:1">
      <c r="A281" s="58"/>
    </row>
    <row r="282" s="38" customFormat="1" customHeight="1" spans="1:1">
      <c r="A282" s="58"/>
    </row>
    <row r="283" s="38" customFormat="1" customHeight="1" spans="1:1">
      <c r="A283" s="58"/>
    </row>
    <row r="284" s="38" customFormat="1" customHeight="1" spans="1:1">
      <c r="A284" s="58"/>
    </row>
    <row r="285" s="38" customFormat="1" customHeight="1" spans="1:1">
      <c r="A285" s="58"/>
    </row>
    <row r="286" s="38" customFormat="1" customHeight="1" spans="1:1">
      <c r="A286" s="58"/>
    </row>
    <row r="287" s="38" customFormat="1" customHeight="1" spans="1:1">
      <c r="A287" s="58"/>
    </row>
    <row r="288" s="38" customFormat="1" customHeight="1" spans="1:1">
      <c r="A288" s="58"/>
    </row>
    <row r="289" s="38" customFormat="1" customHeight="1" spans="1:1">
      <c r="A289" s="58"/>
    </row>
    <row r="290" s="38" customFormat="1" customHeight="1" spans="1:1">
      <c r="A290" s="58"/>
    </row>
    <row r="291" s="38" customFormat="1" customHeight="1" spans="1:1">
      <c r="A291" s="58"/>
    </row>
    <row r="292" s="38" customFormat="1" customHeight="1" spans="1:1">
      <c r="A292" s="58"/>
    </row>
    <row r="293" s="38" customFormat="1" customHeight="1" spans="1:1">
      <c r="A293" s="58"/>
    </row>
    <row r="294" s="38" customFormat="1" customHeight="1" spans="1:1">
      <c r="A294" s="58"/>
    </row>
    <row r="295" s="38" customFormat="1" customHeight="1" spans="1:1">
      <c r="A295" s="58"/>
    </row>
    <row r="296" s="38" customFormat="1" customHeight="1" spans="1:1">
      <c r="A296" s="58"/>
    </row>
    <row r="297" s="38" customFormat="1" customHeight="1" spans="1:1">
      <c r="A297" s="58"/>
    </row>
    <row r="298" s="38" customFormat="1" customHeight="1" spans="1:1">
      <c r="A298" s="58"/>
    </row>
    <row r="299" s="38" customFormat="1" customHeight="1" spans="1:1">
      <c r="A299" s="58"/>
    </row>
    <row r="300" s="38" customFormat="1" customHeight="1" spans="1:1">
      <c r="A300" s="58"/>
    </row>
    <row r="301" s="38" customFormat="1" customHeight="1" spans="1:1">
      <c r="A301" s="58"/>
    </row>
    <row r="302" s="38" customFormat="1" customHeight="1" spans="1:1">
      <c r="A302" s="58"/>
    </row>
    <row r="303" s="38" customFormat="1" customHeight="1" spans="1:1">
      <c r="A303" s="58"/>
    </row>
    <row r="304" s="38" customFormat="1" customHeight="1" spans="1:1">
      <c r="A304" s="58"/>
    </row>
    <row r="305" s="38" customFormat="1" customHeight="1" spans="1:1">
      <c r="A305" s="58"/>
    </row>
    <row r="306" s="38" customFormat="1" customHeight="1" spans="1:1">
      <c r="A306" s="58"/>
    </row>
    <row r="307" s="38" customFormat="1" customHeight="1" spans="1:1">
      <c r="A307" s="58"/>
    </row>
    <row r="308" s="38" customFormat="1" customHeight="1" spans="1:1">
      <c r="A308" s="58"/>
    </row>
    <row r="309" s="38" customFormat="1" customHeight="1" spans="1:1">
      <c r="A309" s="58"/>
    </row>
    <row r="310" s="38" customFormat="1" customHeight="1" spans="1:1">
      <c r="A310" s="58"/>
    </row>
    <row r="311" s="38" customFormat="1" customHeight="1" spans="1:1">
      <c r="A311" s="58"/>
    </row>
    <row r="312" s="38" customFormat="1" customHeight="1" spans="1:1">
      <c r="A312" s="58"/>
    </row>
    <row r="313" s="38" customFormat="1" customHeight="1" spans="1:1">
      <c r="A313" s="58"/>
    </row>
    <row r="314" s="38" customFormat="1" customHeight="1" spans="1:1">
      <c r="A314" s="58"/>
    </row>
    <row r="315" s="38" customFormat="1" customHeight="1" spans="1:1">
      <c r="A315" s="58"/>
    </row>
    <row r="316" s="38" customFormat="1" customHeight="1" spans="1:1">
      <c r="A316" s="58"/>
    </row>
    <row r="317" s="38" customFormat="1" customHeight="1" spans="1:1">
      <c r="A317" s="58"/>
    </row>
    <row r="318" s="38" customFormat="1" customHeight="1" spans="1:1">
      <c r="A318" s="58"/>
    </row>
    <row r="319" s="38" customFormat="1" customHeight="1" spans="1:1">
      <c r="A319" s="58"/>
    </row>
    <row r="320" s="38" customFormat="1" customHeight="1" spans="1:1">
      <c r="A320" s="58"/>
    </row>
    <row r="321" s="38" customFormat="1" customHeight="1" spans="1:1">
      <c r="A321" s="58"/>
    </row>
    <row r="322" s="38" customFormat="1" customHeight="1" spans="1:1">
      <c r="A322" s="58"/>
    </row>
    <row r="323" s="38" customFormat="1" customHeight="1" spans="1:1">
      <c r="A323" s="58"/>
    </row>
    <row r="324" s="38" customFormat="1" customHeight="1" spans="1:1">
      <c r="A324" s="58"/>
    </row>
    <row r="325" s="38" customFormat="1" customHeight="1" spans="1:1">
      <c r="A325" s="58"/>
    </row>
    <row r="326" s="38" customFormat="1" customHeight="1" spans="1:1">
      <c r="A326" s="58"/>
    </row>
    <row r="327" s="38" customFormat="1" customHeight="1" spans="1:1">
      <c r="A327" s="58"/>
    </row>
    <row r="328" s="38" customFormat="1" customHeight="1" spans="1:1">
      <c r="A328" s="58"/>
    </row>
    <row r="329" s="38" customFormat="1" customHeight="1" spans="1:1">
      <c r="A329" s="58"/>
    </row>
    <row r="330" s="38" customFormat="1" customHeight="1" spans="1:1">
      <c r="A330" s="58"/>
    </row>
    <row r="331" s="38" customFormat="1" customHeight="1" spans="1:1">
      <c r="A331" s="58"/>
    </row>
    <row r="332" s="38" customFormat="1" customHeight="1" spans="1:1">
      <c r="A332" s="58"/>
    </row>
    <row r="333" s="38" customFormat="1" customHeight="1" spans="1:1">
      <c r="A333" s="58"/>
    </row>
    <row r="334" s="38" customFormat="1" customHeight="1" spans="1:1">
      <c r="A334" s="58"/>
    </row>
    <row r="335" s="38" customFormat="1" customHeight="1" spans="1:1">
      <c r="A335" s="58"/>
    </row>
    <row r="336" s="38" customFormat="1" customHeight="1" spans="1:1">
      <c r="A336" s="58"/>
    </row>
    <row r="337" s="38" customFormat="1" customHeight="1" spans="1:1">
      <c r="A337" s="58"/>
    </row>
    <row r="338" s="38" customFormat="1" customHeight="1" spans="1:1">
      <c r="A338" s="58"/>
    </row>
    <row r="339" s="38" customFormat="1" customHeight="1" spans="1:1">
      <c r="A339" s="58"/>
    </row>
    <row r="340" s="38" customFormat="1" customHeight="1" spans="1:1">
      <c r="A340" s="58"/>
    </row>
    <row r="341" s="38" customFormat="1" customHeight="1" spans="1:1">
      <c r="A341" s="58"/>
    </row>
    <row r="342" s="38" customFormat="1" customHeight="1" spans="1:1">
      <c r="A342" s="58"/>
    </row>
    <row r="343" s="38" customFormat="1" customHeight="1" spans="1:1">
      <c r="A343" s="58"/>
    </row>
    <row r="344" s="38" customFormat="1" customHeight="1" spans="1:1">
      <c r="A344" s="58"/>
    </row>
    <row r="345" s="38" customFormat="1" customHeight="1" spans="1:1">
      <c r="A345" s="58"/>
    </row>
    <row r="346" s="38" customFormat="1" customHeight="1" spans="1:1">
      <c r="A346" s="58"/>
    </row>
    <row r="347" s="38" customFormat="1" customHeight="1" spans="1:1">
      <c r="A347" s="58"/>
    </row>
    <row r="348" s="38" customFormat="1" customHeight="1" spans="1:1">
      <c r="A348" s="58"/>
    </row>
    <row r="349" s="38" customFormat="1" customHeight="1" spans="1:1">
      <c r="A349" s="58"/>
    </row>
    <row r="350" s="38" customFormat="1" customHeight="1" spans="1:1">
      <c r="A350" s="58"/>
    </row>
    <row r="351" s="38" customFormat="1" customHeight="1" spans="1:1">
      <c r="A351" s="58"/>
    </row>
    <row r="352" s="38" customFormat="1" customHeight="1" spans="1:1">
      <c r="A352" s="58"/>
    </row>
    <row r="353" s="38" customFormat="1" customHeight="1" spans="1:1">
      <c r="A353" s="58"/>
    </row>
    <row r="354" s="38" customFormat="1" customHeight="1" spans="1:1">
      <c r="A354" s="58"/>
    </row>
    <row r="355" s="38" customFormat="1" customHeight="1" spans="1:1">
      <c r="A355" s="58"/>
    </row>
    <row r="356" s="38" customFormat="1" customHeight="1" spans="1:1">
      <c r="A356" s="58"/>
    </row>
    <row r="357" s="38" customFormat="1" customHeight="1" spans="1:1">
      <c r="A357" s="58"/>
    </row>
    <row r="358" s="38" customFormat="1" customHeight="1" spans="1:1">
      <c r="A358" s="58"/>
    </row>
    <row r="359" s="38" customFormat="1" customHeight="1" spans="1:1">
      <c r="A359" s="58"/>
    </row>
    <row r="360" s="38" customFormat="1" customHeight="1" spans="1:1">
      <c r="A360" s="58"/>
    </row>
    <row r="361" s="38" customFormat="1" customHeight="1" spans="1:1">
      <c r="A361" s="58"/>
    </row>
    <row r="362" s="38" customFormat="1" customHeight="1" spans="1:1">
      <c r="A362" s="58"/>
    </row>
    <row r="363" s="38" customFormat="1" customHeight="1" spans="1:1">
      <c r="A363" s="58"/>
    </row>
    <row r="364" s="38" customFormat="1" customHeight="1" spans="1:1">
      <c r="A364" s="58"/>
    </row>
    <row r="365" s="38" customFormat="1" customHeight="1" spans="1:1">
      <c r="A365" s="58"/>
    </row>
    <row r="366" s="38" customFormat="1" customHeight="1" spans="1:1">
      <c r="A366" s="58"/>
    </row>
    <row r="367" s="38" customFormat="1" customHeight="1" spans="1:1">
      <c r="A367" s="58"/>
    </row>
    <row r="368" s="38" customFormat="1" customHeight="1" spans="1:1">
      <c r="A368" s="58"/>
    </row>
    <row r="369" s="38" customFormat="1" customHeight="1" spans="1:1">
      <c r="A369" s="58"/>
    </row>
    <row r="370" s="38" customFormat="1" customHeight="1" spans="1:1">
      <c r="A370" s="58"/>
    </row>
    <row r="371" s="38" customFormat="1" customHeight="1" spans="1:1">
      <c r="A371" s="58"/>
    </row>
    <row r="372" s="38" customFormat="1" customHeight="1" spans="1:1">
      <c r="A372" s="58"/>
    </row>
    <row r="373" s="38" customFormat="1" customHeight="1" spans="1:1">
      <c r="A373" s="58"/>
    </row>
    <row r="374" s="38" customFormat="1" customHeight="1" spans="1:1">
      <c r="A374" s="58"/>
    </row>
    <row r="375" s="38" customFormat="1" customHeight="1" spans="1:1">
      <c r="A375" s="58"/>
    </row>
    <row r="376" s="38" customFormat="1" customHeight="1" spans="1:1">
      <c r="A376" s="58"/>
    </row>
    <row r="377" s="38" customFormat="1" customHeight="1" spans="1:1">
      <c r="A377" s="58"/>
    </row>
    <row r="378" s="38" customFormat="1" customHeight="1" spans="1:1">
      <c r="A378" s="58"/>
    </row>
    <row r="379" s="38" customFormat="1" customHeight="1" spans="1:1">
      <c r="A379" s="58"/>
    </row>
    <row r="380" s="38" customFormat="1" customHeight="1" spans="1:1">
      <c r="A380" s="58"/>
    </row>
    <row r="381" s="38" customFormat="1" customHeight="1" spans="1:1">
      <c r="A381" s="58"/>
    </row>
    <row r="382" s="38" customFormat="1" customHeight="1" spans="1:1">
      <c r="A382" s="58"/>
    </row>
    <row r="383" s="38" customFormat="1" customHeight="1" spans="1:1">
      <c r="A383" s="58"/>
    </row>
    <row r="384" s="38" customFormat="1" customHeight="1" spans="1:1">
      <c r="A384" s="58"/>
    </row>
    <row r="385" s="38" customFormat="1" customHeight="1" spans="1:1">
      <c r="A385" s="58"/>
    </row>
    <row r="386" s="38" customFormat="1" customHeight="1" spans="1:1">
      <c r="A386" s="58"/>
    </row>
    <row r="387" s="38" customFormat="1" customHeight="1" spans="1:1">
      <c r="A387" s="58"/>
    </row>
    <row r="388" s="38" customFormat="1" customHeight="1" spans="1:1">
      <c r="A388" s="58"/>
    </row>
    <row r="389" s="38" customFormat="1" customHeight="1" spans="1:1">
      <c r="A389" s="58"/>
    </row>
    <row r="390" s="38" customFormat="1" customHeight="1" spans="1:1">
      <c r="A390" s="58"/>
    </row>
    <row r="391" s="38" customFormat="1" customHeight="1" spans="1:1">
      <c r="A391" s="58"/>
    </row>
    <row r="392" s="38" customFormat="1" customHeight="1" spans="1:1">
      <c r="A392" s="58"/>
    </row>
    <row r="393" s="38" customFormat="1" customHeight="1" spans="1:1">
      <c r="A393" s="58"/>
    </row>
    <row r="394" s="38" customFormat="1" customHeight="1" spans="1:1">
      <c r="A394" s="58"/>
    </row>
    <row r="395" s="38" customFormat="1" customHeight="1" spans="1:1">
      <c r="A395" s="58"/>
    </row>
    <row r="396" s="38" customFormat="1" customHeight="1" spans="1:1">
      <c r="A396" s="58"/>
    </row>
    <row r="397" s="38" customFormat="1" customHeight="1" spans="1:1">
      <c r="A397" s="58"/>
    </row>
    <row r="398" s="38" customFormat="1" customHeight="1" spans="1:1">
      <c r="A398" s="58"/>
    </row>
    <row r="399" s="38" customFormat="1" customHeight="1" spans="1:1">
      <c r="A399" s="58"/>
    </row>
    <row r="400" s="38" customFormat="1" customHeight="1" spans="1:1">
      <c r="A400" s="58"/>
    </row>
    <row r="401" s="38" customFormat="1" customHeight="1" spans="1:1">
      <c r="A401" s="58"/>
    </row>
    <row r="402" s="38" customFormat="1" customHeight="1" spans="1:1">
      <c r="A402" s="58"/>
    </row>
    <row r="403" s="38" customFormat="1" customHeight="1" spans="1:1">
      <c r="A403" s="58"/>
    </row>
    <row r="404" s="38" customFormat="1" customHeight="1" spans="1:1">
      <c r="A404" s="58"/>
    </row>
    <row r="405" s="38" customFormat="1" customHeight="1" spans="1:1">
      <c r="A405" s="58"/>
    </row>
    <row r="406" s="38" customFormat="1" customHeight="1" spans="1:1">
      <c r="A406" s="58"/>
    </row>
    <row r="407" s="38" customFormat="1" customHeight="1" spans="1:1">
      <c r="A407" s="58"/>
    </row>
    <row r="408" s="38" customFormat="1" customHeight="1" spans="1:1">
      <c r="A408" s="58"/>
    </row>
    <row r="409" s="38" customFormat="1" customHeight="1" spans="1:1">
      <c r="A409" s="58"/>
    </row>
    <row r="410" s="38" customFormat="1" customHeight="1" spans="1:1">
      <c r="A410" s="58"/>
    </row>
    <row r="411" s="38" customFormat="1" customHeight="1" spans="1:1">
      <c r="A411" s="58"/>
    </row>
    <row r="412" s="38" customFormat="1" customHeight="1" spans="1:1">
      <c r="A412" s="58"/>
    </row>
    <row r="413" s="38" customFormat="1" customHeight="1" spans="1:1">
      <c r="A413" s="58"/>
    </row>
    <row r="414" s="38" customFormat="1" customHeight="1" spans="1:1">
      <c r="A414" s="58"/>
    </row>
    <row r="415" s="38" customFormat="1" customHeight="1" spans="1:1">
      <c r="A415" s="58"/>
    </row>
    <row r="416" s="38" customFormat="1" customHeight="1" spans="1:1">
      <c r="A416" s="58"/>
    </row>
    <row r="417" s="38" customFormat="1" customHeight="1" spans="1:1">
      <c r="A417" s="58"/>
    </row>
    <row r="418" s="38" customFormat="1" customHeight="1" spans="1:1">
      <c r="A418" s="58"/>
    </row>
    <row r="419" s="38" customFormat="1" customHeight="1" spans="1:1">
      <c r="A419" s="58"/>
    </row>
    <row r="420" s="38" customFormat="1" customHeight="1" spans="1:1">
      <c r="A420" s="58"/>
    </row>
    <row r="421" s="38" customFormat="1" customHeight="1" spans="1:1">
      <c r="A421" s="58"/>
    </row>
    <row r="422" s="38" customFormat="1" customHeight="1" spans="1:1">
      <c r="A422" s="58"/>
    </row>
    <row r="423" s="38" customFormat="1" customHeight="1" spans="1:1">
      <c r="A423" s="58"/>
    </row>
    <row r="424" s="38" customFormat="1" customHeight="1" spans="1:1">
      <c r="A424" s="58"/>
    </row>
    <row r="425" s="38" customFormat="1" customHeight="1" spans="1:1">
      <c r="A425" s="58"/>
    </row>
    <row r="426" s="38" customFormat="1" customHeight="1" spans="1:1">
      <c r="A426" s="58"/>
    </row>
    <row r="427" s="38" customFormat="1" customHeight="1" spans="1:1">
      <c r="A427" s="58"/>
    </row>
    <row r="428" s="38" customFormat="1" customHeight="1" spans="1:1">
      <c r="A428" s="58"/>
    </row>
    <row r="429" s="38" customFormat="1" customHeight="1" spans="1:1">
      <c r="A429" s="58"/>
    </row>
    <row r="430" s="38" customFormat="1" customHeight="1" spans="1:1">
      <c r="A430" s="58"/>
    </row>
    <row r="431" s="38" customFormat="1" customHeight="1" spans="1:1">
      <c r="A431" s="58"/>
    </row>
    <row r="432" s="38" customFormat="1" customHeight="1" spans="1:1">
      <c r="A432" s="58"/>
    </row>
    <row r="433" s="38" customFormat="1" customHeight="1" spans="1:1">
      <c r="A433" s="58"/>
    </row>
    <row r="434" s="38" customFormat="1" customHeight="1" spans="1:1">
      <c r="A434" s="58"/>
    </row>
    <row r="435" s="38" customFormat="1" customHeight="1" spans="1:1">
      <c r="A435" s="58"/>
    </row>
    <row r="436" s="38" customFormat="1" customHeight="1" spans="1:1">
      <c r="A436" s="58"/>
    </row>
    <row r="437" s="38" customFormat="1" customHeight="1" spans="1:1">
      <c r="A437" s="58"/>
    </row>
    <row r="438" s="38" customFormat="1" customHeight="1" spans="1:1">
      <c r="A438" s="58"/>
    </row>
    <row r="439" s="38" customFormat="1" customHeight="1" spans="1:1">
      <c r="A439" s="58"/>
    </row>
    <row r="440" s="38" customFormat="1" customHeight="1" spans="1:1">
      <c r="A440" s="58"/>
    </row>
    <row r="441" s="38" customFormat="1" customHeight="1" spans="1:1">
      <c r="A441" s="58"/>
    </row>
    <row r="442" s="38" customFormat="1" customHeight="1" spans="1:1">
      <c r="A442" s="58"/>
    </row>
    <row r="443" s="38" customFormat="1" customHeight="1" spans="1:1">
      <c r="A443" s="58"/>
    </row>
    <row r="444" s="38" customFormat="1" customHeight="1" spans="1:1">
      <c r="A444" s="58"/>
    </row>
    <row r="445" s="38" customFormat="1" customHeight="1" spans="1:1">
      <c r="A445" s="58"/>
    </row>
    <row r="446" s="38" customFormat="1" customHeight="1" spans="1:1">
      <c r="A446" s="58"/>
    </row>
    <row r="447" s="38" customFormat="1" customHeight="1" spans="1:1">
      <c r="A447" s="58"/>
    </row>
    <row r="448" s="38" customFormat="1" customHeight="1" spans="1:1">
      <c r="A448" s="58"/>
    </row>
    <row r="449" s="38" customFormat="1" customHeight="1" spans="1:1">
      <c r="A449" s="58"/>
    </row>
    <row r="450" s="38" customFormat="1" customHeight="1" spans="1:1">
      <c r="A450" s="58"/>
    </row>
    <row r="451" s="38" customFormat="1" customHeight="1" spans="1:1">
      <c r="A451" s="58"/>
    </row>
    <row r="452" s="38" customFormat="1" customHeight="1" spans="1:1">
      <c r="A452" s="58"/>
    </row>
    <row r="453" s="38" customFormat="1" customHeight="1" spans="1:1">
      <c r="A453" s="58"/>
    </row>
    <row r="454" s="38" customFormat="1" customHeight="1" spans="1:1">
      <c r="A454" s="58"/>
    </row>
    <row r="455" s="38" customFormat="1" customHeight="1" spans="1:1">
      <c r="A455" s="58"/>
    </row>
    <row r="456" s="38" customFormat="1" customHeight="1" spans="1:1">
      <c r="A456" s="58"/>
    </row>
    <row r="457" s="38" customFormat="1" customHeight="1" spans="1:1">
      <c r="A457" s="58"/>
    </row>
    <row r="458" s="38" customFormat="1" customHeight="1" spans="1:1">
      <c r="A458" s="58"/>
    </row>
    <row r="459" s="38" customFormat="1" customHeight="1" spans="1:1">
      <c r="A459" s="58"/>
    </row>
    <row r="460" s="38" customFormat="1" customHeight="1" spans="1:1">
      <c r="A460" s="58"/>
    </row>
    <row r="461" s="38" customFormat="1" customHeight="1" spans="1:1">
      <c r="A461" s="58"/>
    </row>
    <row r="462" s="38" customFormat="1" customHeight="1" spans="1:1">
      <c r="A462" s="58"/>
    </row>
    <row r="463" s="38" customFormat="1" customHeight="1" spans="1:1">
      <c r="A463" s="58"/>
    </row>
    <row r="464" s="38" customFormat="1" customHeight="1" spans="1:1">
      <c r="A464" s="58"/>
    </row>
    <row r="465" s="38" customFormat="1" customHeight="1" spans="1:1">
      <c r="A465" s="58"/>
    </row>
    <row r="466" s="38" customFormat="1" customHeight="1" spans="1:1">
      <c r="A466" s="58"/>
    </row>
    <row r="467" s="38" customFormat="1" customHeight="1" spans="1:1">
      <c r="A467" s="58"/>
    </row>
    <row r="468" s="38" customFormat="1" customHeight="1" spans="1:1">
      <c r="A468" s="58"/>
    </row>
    <row r="469" s="38" customFormat="1" customHeight="1" spans="1:1">
      <c r="A469" s="58"/>
    </row>
    <row r="470" s="38" customFormat="1" customHeight="1" spans="1:1">
      <c r="A470" s="58"/>
    </row>
    <row r="471" s="38" customFormat="1" customHeight="1" spans="1:1">
      <c r="A471" s="58"/>
    </row>
    <row r="472" s="38" customFormat="1" customHeight="1" spans="1:1">
      <c r="A472" s="58"/>
    </row>
    <row r="473" s="38" customFormat="1" customHeight="1" spans="1:1">
      <c r="A473" s="58"/>
    </row>
    <row r="474" s="38" customFormat="1" customHeight="1" spans="1:1">
      <c r="A474" s="58"/>
    </row>
    <row r="475" s="38" customFormat="1" customHeight="1" spans="1:1">
      <c r="A475" s="58"/>
    </row>
    <row r="476" s="38" customFormat="1" customHeight="1" spans="1:1">
      <c r="A476" s="58"/>
    </row>
    <row r="477" s="38" customFormat="1" customHeight="1" spans="1:1">
      <c r="A477" s="58"/>
    </row>
    <row r="478" s="38" customFormat="1" customHeight="1" spans="1:1">
      <c r="A478" s="58"/>
    </row>
    <row r="479" s="38" customFormat="1" customHeight="1" spans="1:1">
      <c r="A479" s="58"/>
    </row>
    <row r="480" s="38" customFormat="1" customHeight="1" spans="1:1">
      <c r="A480" s="58"/>
    </row>
    <row r="481" s="38" customFormat="1" customHeight="1" spans="1:1">
      <c r="A481" s="58"/>
    </row>
    <row r="482" s="38" customFormat="1" customHeight="1" spans="1:1">
      <c r="A482" s="58"/>
    </row>
    <row r="483" s="38" customFormat="1" customHeight="1" spans="1:1">
      <c r="A483" s="58"/>
    </row>
    <row r="484" s="38" customFormat="1" customHeight="1" spans="1:1">
      <c r="A484" s="58"/>
    </row>
    <row r="485" s="38" customFormat="1" customHeight="1" spans="1:1">
      <c r="A485" s="58"/>
    </row>
    <row r="486" s="38" customFormat="1" customHeight="1" spans="1:1">
      <c r="A486" s="58"/>
    </row>
    <row r="487" s="38" customFormat="1" customHeight="1" spans="1:1">
      <c r="A487" s="58"/>
    </row>
    <row r="488" s="38" customFormat="1" customHeight="1" spans="1:1">
      <c r="A488" s="58"/>
    </row>
    <row r="489" s="38" customFormat="1" customHeight="1" spans="1:1">
      <c r="A489" s="58"/>
    </row>
    <row r="490" s="38" customFormat="1" customHeight="1" spans="1:1">
      <c r="A490" s="58"/>
    </row>
    <row r="491" s="38" customFormat="1" customHeight="1" spans="1:1">
      <c r="A491" s="58"/>
    </row>
    <row r="492" s="38" customFormat="1" customHeight="1" spans="1:1">
      <c r="A492" s="58"/>
    </row>
    <row r="493" s="38" customFormat="1" customHeight="1" spans="1:1">
      <c r="A493" s="58"/>
    </row>
    <row r="494" s="38" customFormat="1" customHeight="1" spans="1:1">
      <c r="A494" s="58"/>
    </row>
    <row r="495" s="38" customFormat="1" customHeight="1" spans="1:1">
      <c r="A495" s="58"/>
    </row>
    <row r="496" s="38" customFormat="1" customHeight="1" spans="1:1">
      <c r="A496" s="58"/>
    </row>
    <row r="497" s="38" customFormat="1" customHeight="1" spans="1:1">
      <c r="A497" s="58"/>
    </row>
    <row r="498" s="38" customFormat="1" customHeight="1" spans="1:1">
      <c r="A498" s="58"/>
    </row>
    <row r="499" s="38" customFormat="1" customHeight="1" spans="1:1">
      <c r="A499" s="58"/>
    </row>
    <row r="500" s="38" customFormat="1" customHeight="1" spans="1:1">
      <c r="A500" s="58"/>
    </row>
    <row r="501" s="38" customFormat="1" customHeight="1" spans="1:1">
      <c r="A501" s="58"/>
    </row>
    <row r="502" s="38" customFormat="1" customHeight="1" spans="1:1">
      <c r="A502" s="58"/>
    </row>
    <row r="503" s="38" customFormat="1" customHeight="1" spans="1:1">
      <c r="A503" s="58"/>
    </row>
    <row r="504" s="38" customFormat="1" customHeight="1" spans="1:1">
      <c r="A504" s="58"/>
    </row>
    <row r="505" s="38" customFormat="1" customHeight="1" spans="1:1">
      <c r="A505" s="58"/>
    </row>
    <row r="506" s="38" customFormat="1" customHeight="1" spans="1:1">
      <c r="A506" s="58"/>
    </row>
    <row r="507" s="38" customFormat="1" customHeight="1" spans="1:1">
      <c r="A507" s="58"/>
    </row>
    <row r="508" s="38" customFormat="1" customHeight="1" spans="1:1">
      <c r="A508" s="58"/>
    </row>
    <row r="509" s="38" customFormat="1" customHeight="1" spans="1:1">
      <c r="A509" s="58"/>
    </row>
    <row r="510" s="38" customFormat="1" customHeight="1" spans="1:1">
      <c r="A510" s="58"/>
    </row>
    <row r="511" s="38" customFormat="1" customHeight="1" spans="1:1">
      <c r="A511" s="58"/>
    </row>
    <row r="512" s="38" customFormat="1" customHeight="1" spans="1:1">
      <c r="A512" s="58"/>
    </row>
    <row r="513" s="38" customFormat="1" customHeight="1" spans="1:1">
      <c r="A513" s="58"/>
    </row>
    <row r="514" s="38" customFormat="1" customHeight="1" spans="1:1">
      <c r="A514" s="58"/>
    </row>
    <row r="515" s="38" customFormat="1" customHeight="1" spans="1:1">
      <c r="A515" s="58"/>
    </row>
    <row r="516" s="38" customFormat="1" customHeight="1" spans="1:1">
      <c r="A516" s="58"/>
    </row>
    <row r="517" s="38" customFormat="1" customHeight="1" spans="1:1">
      <c r="A517" s="58"/>
    </row>
    <row r="518" s="38" customFormat="1" customHeight="1" spans="1:1">
      <c r="A518" s="58"/>
    </row>
    <row r="519" s="38" customFormat="1" customHeight="1" spans="1:1">
      <c r="A519" s="58"/>
    </row>
    <row r="520" s="38" customFormat="1" customHeight="1" spans="1:1">
      <c r="A520" s="58"/>
    </row>
    <row r="521" s="38" customFormat="1" customHeight="1" spans="1:1">
      <c r="A521" s="58"/>
    </row>
    <row r="522" s="38" customFormat="1" customHeight="1" spans="1:1">
      <c r="A522" s="58"/>
    </row>
    <row r="523" s="38" customFormat="1" customHeight="1" spans="1:1">
      <c r="A523" s="58"/>
    </row>
    <row r="524" s="38" customFormat="1" customHeight="1" spans="1:1">
      <c r="A524" s="58"/>
    </row>
    <row r="525" s="38" customFormat="1" customHeight="1" spans="1:1">
      <c r="A525" s="58"/>
    </row>
    <row r="526" s="38" customFormat="1" customHeight="1" spans="1:1">
      <c r="A526" s="58"/>
    </row>
    <row r="527" s="38" customFormat="1" customHeight="1" spans="1:1">
      <c r="A527" s="58"/>
    </row>
    <row r="528" s="38" customFormat="1" customHeight="1" spans="1:1">
      <c r="A528" s="58"/>
    </row>
    <row r="529" s="38" customFormat="1" customHeight="1" spans="1:1">
      <c r="A529" s="58"/>
    </row>
    <row r="530" s="38" customFormat="1" customHeight="1" spans="1:1">
      <c r="A530" s="58"/>
    </row>
    <row r="531" s="38" customFormat="1" customHeight="1" spans="1:1">
      <c r="A531" s="58"/>
    </row>
    <row r="532" s="38" customFormat="1" customHeight="1" spans="1:1">
      <c r="A532" s="58"/>
    </row>
    <row r="533" s="38" customFormat="1" customHeight="1" spans="1:1">
      <c r="A533" s="58"/>
    </row>
    <row r="534" s="38" customFormat="1" customHeight="1" spans="1:1">
      <c r="A534" s="58"/>
    </row>
    <row r="535" s="38" customFormat="1" customHeight="1" spans="1:1">
      <c r="A535" s="58"/>
    </row>
    <row r="536" s="38" customFormat="1" customHeight="1" spans="1:1">
      <c r="A536" s="58"/>
    </row>
    <row r="537" s="38" customFormat="1" customHeight="1" spans="1:1">
      <c r="A537" s="58"/>
    </row>
    <row r="538" s="38" customFormat="1" customHeight="1" spans="1:1">
      <c r="A538" s="58"/>
    </row>
    <row r="539" s="38" customFormat="1" customHeight="1" spans="1:1">
      <c r="A539" s="58"/>
    </row>
    <row r="540" s="38" customFormat="1" customHeight="1" spans="1:1">
      <c r="A540" s="58"/>
    </row>
    <row r="541" s="38" customFormat="1" customHeight="1" spans="1:1">
      <c r="A541" s="58"/>
    </row>
    <row r="542" s="38" customFormat="1" customHeight="1" spans="1:1">
      <c r="A542" s="58"/>
    </row>
    <row r="543" s="38" customFormat="1" customHeight="1" spans="1:1">
      <c r="A543" s="58"/>
    </row>
    <row r="544" s="38" customFormat="1" customHeight="1" spans="1:1">
      <c r="A544" s="58"/>
    </row>
    <row r="545" s="38" customFormat="1" customHeight="1" spans="1:1">
      <c r="A545" s="58"/>
    </row>
    <row r="546" s="38" customFormat="1" customHeight="1" spans="1:1">
      <c r="A546" s="58"/>
    </row>
    <row r="547" s="38" customFormat="1" customHeight="1" spans="1:1">
      <c r="A547" s="58"/>
    </row>
    <row r="548" s="38" customFormat="1" customHeight="1" spans="1:1">
      <c r="A548" s="58"/>
    </row>
    <row r="549" s="38" customFormat="1" customHeight="1" spans="1:1">
      <c r="A549" s="58"/>
    </row>
    <row r="550" s="38" customFormat="1" customHeight="1" spans="1:1">
      <c r="A550" s="58"/>
    </row>
    <row r="551" s="38" customFormat="1" customHeight="1" spans="1:1">
      <c r="A551" s="58"/>
    </row>
    <row r="552" s="38" customFormat="1" customHeight="1" spans="1:1">
      <c r="A552" s="58"/>
    </row>
    <row r="553" s="38" customFormat="1" customHeight="1" spans="1:1">
      <c r="A553" s="58"/>
    </row>
    <row r="554" s="38" customFormat="1" customHeight="1" spans="1:1">
      <c r="A554" s="58"/>
    </row>
    <row r="555" s="38" customFormat="1" customHeight="1" spans="1:1">
      <c r="A555" s="58"/>
    </row>
    <row r="556" s="38" customFormat="1" customHeight="1" spans="1:1">
      <c r="A556" s="58"/>
    </row>
    <row r="557" s="38" customFormat="1" customHeight="1" spans="1:1">
      <c r="A557" s="58"/>
    </row>
    <row r="558" s="38" customFormat="1" customHeight="1" spans="1:1">
      <c r="A558" s="58"/>
    </row>
    <row r="559" s="38" customFormat="1" customHeight="1" spans="1:1">
      <c r="A559" s="58"/>
    </row>
    <row r="560" s="38" customFormat="1" customHeight="1" spans="1:1">
      <c r="A560" s="58"/>
    </row>
    <row r="561" s="38" customFormat="1" customHeight="1" spans="1:1">
      <c r="A561" s="58"/>
    </row>
    <row r="562" s="38" customFormat="1" customHeight="1" spans="1:1">
      <c r="A562" s="58"/>
    </row>
    <row r="563" s="38" customFormat="1" customHeight="1" spans="1:1">
      <c r="A563" s="58"/>
    </row>
    <row r="564" s="38" customFormat="1" customHeight="1" spans="1:1">
      <c r="A564" s="58"/>
    </row>
    <row r="565" s="38" customFormat="1" customHeight="1" spans="1:1">
      <c r="A565" s="58"/>
    </row>
    <row r="566" s="38" customFormat="1" customHeight="1" spans="1:1">
      <c r="A566" s="58"/>
    </row>
    <row r="567" s="38" customFormat="1" customHeight="1" spans="1:1">
      <c r="A567" s="58"/>
    </row>
    <row r="568" s="38" customFormat="1" customHeight="1" spans="1:1">
      <c r="A568" s="58"/>
    </row>
    <row r="569" s="38" customFormat="1" customHeight="1" spans="1:1">
      <c r="A569" s="58"/>
    </row>
    <row r="570" s="38" customFormat="1" customHeight="1" spans="1:1">
      <c r="A570" s="58"/>
    </row>
    <row r="571" s="38" customFormat="1" customHeight="1" spans="1:1">
      <c r="A571" s="58"/>
    </row>
    <row r="572" s="38" customFormat="1" customHeight="1" spans="1:1">
      <c r="A572" s="58"/>
    </row>
    <row r="573" s="38" customFormat="1" customHeight="1" spans="1:1">
      <c r="A573" s="58"/>
    </row>
    <row r="574" s="38" customFormat="1" customHeight="1" spans="1:1">
      <c r="A574" s="58"/>
    </row>
    <row r="575" s="38" customFormat="1" customHeight="1" spans="1:1">
      <c r="A575" s="58"/>
    </row>
    <row r="576" s="38" customFormat="1" customHeight="1" spans="1:1">
      <c r="A576" s="58"/>
    </row>
    <row r="577" s="38" customFormat="1" customHeight="1" spans="1:1">
      <c r="A577" s="58"/>
    </row>
    <row r="578" s="38" customFormat="1" customHeight="1" spans="1:1">
      <c r="A578" s="58"/>
    </row>
    <row r="579" s="38" customFormat="1" customHeight="1" spans="1:1">
      <c r="A579" s="58"/>
    </row>
    <row r="580" s="38" customFormat="1" customHeight="1" spans="1:1">
      <c r="A580" s="58"/>
    </row>
    <row r="581" s="38" customFormat="1" customHeight="1" spans="1:1">
      <c r="A581" s="58"/>
    </row>
    <row r="582" s="38" customFormat="1" customHeight="1" spans="1:1">
      <c r="A582" s="58"/>
    </row>
    <row r="583" s="38" customFormat="1" customHeight="1" spans="1:1">
      <c r="A583" s="58"/>
    </row>
    <row r="584" s="38" customFormat="1" customHeight="1" spans="1:1">
      <c r="A584" s="58"/>
    </row>
    <row r="585" s="38" customFormat="1" customHeight="1" spans="1:1">
      <c r="A585" s="58"/>
    </row>
    <row r="586" s="38" customFormat="1" customHeight="1" spans="1:1">
      <c r="A586" s="58"/>
    </row>
    <row r="587" s="38" customFormat="1" customHeight="1" spans="1:1">
      <c r="A587" s="58"/>
    </row>
    <row r="588" s="38" customFormat="1" customHeight="1" spans="1:1">
      <c r="A588" s="58"/>
    </row>
    <row r="589" s="38" customFormat="1" customHeight="1" spans="1:1">
      <c r="A589" s="58"/>
    </row>
    <row r="590" s="38" customFormat="1" customHeight="1" spans="1:1">
      <c r="A590" s="58"/>
    </row>
    <row r="591" s="38" customFormat="1" customHeight="1" spans="1:1">
      <c r="A591" s="58"/>
    </row>
    <row r="592" s="38" customFormat="1" customHeight="1" spans="1:1">
      <c r="A592" s="58"/>
    </row>
    <row r="593" s="38" customFormat="1" customHeight="1" spans="1:1">
      <c r="A593" s="58"/>
    </row>
    <row r="594" s="38" customFormat="1" customHeight="1" spans="1:1">
      <c r="A594" s="58"/>
    </row>
    <row r="595" s="38" customFormat="1" customHeight="1" spans="1:1">
      <c r="A595" s="58"/>
    </row>
    <row r="596" s="38" customFormat="1" customHeight="1" spans="1:1">
      <c r="A596" s="58"/>
    </row>
    <row r="597" s="38" customFormat="1" customHeight="1" spans="1:1">
      <c r="A597" s="58"/>
    </row>
    <row r="598" s="38" customFormat="1" customHeight="1" spans="1:1">
      <c r="A598" s="58"/>
    </row>
    <row r="599" s="38" customFormat="1" customHeight="1" spans="1:1">
      <c r="A599" s="58"/>
    </row>
    <row r="600" s="38" customFormat="1" customHeight="1" spans="1:1">
      <c r="A600" s="58"/>
    </row>
    <row r="601" s="38" customFormat="1" customHeight="1" spans="1:1">
      <c r="A601" s="58"/>
    </row>
    <row r="602" s="38" customFormat="1" customHeight="1" spans="1:1">
      <c r="A602" s="58"/>
    </row>
    <row r="603" s="38" customFormat="1" customHeight="1" spans="1:1">
      <c r="A603" s="58"/>
    </row>
    <row r="604" s="38" customFormat="1" customHeight="1" spans="1:1">
      <c r="A604" s="58"/>
    </row>
    <row r="605" s="38" customFormat="1" customHeight="1" spans="1:1">
      <c r="A605" s="58"/>
    </row>
    <row r="606" s="38" customFormat="1" customHeight="1" spans="1:1">
      <c r="A606" s="58"/>
    </row>
    <row r="607" s="38" customFormat="1" customHeight="1" spans="1:1">
      <c r="A607" s="58"/>
    </row>
    <row r="608" s="38" customFormat="1" customHeight="1" spans="1:1">
      <c r="A608" s="58"/>
    </row>
    <row r="609" s="38" customFormat="1" customHeight="1" spans="1:1">
      <c r="A609" s="58"/>
    </row>
    <row r="610" s="38" customFormat="1" customHeight="1" spans="1:1">
      <c r="A610" s="58"/>
    </row>
    <row r="611" s="38" customFormat="1" customHeight="1" spans="1:1">
      <c r="A611" s="58"/>
    </row>
    <row r="612" s="38" customFormat="1" customHeight="1" spans="1:1">
      <c r="A612" s="58"/>
    </row>
    <row r="613" s="38" customFormat="1" customHeight="1" spans="1:1">
      <c r="A613" s="58"/>
    </row>
    <row r="614" s="38" customFormat="1" customHeight="1" spans="1:1">
      <c r="A614" s="58"/>
    </row>
    <row r="615" s="38" customFormat="1" customHeight="1" spans="1:1">
      <c r="A615" s="58"/>
    </row>
    <row r="616" s="38" customFormat="1" customHeight="1" spans="1:1">
      <c r="A616" s="58"/>
    </row>
    <row r="617" s="38" customFormat="1" customHeight="1" spans="1:1">
      <c r="A617" s="58"/>
    </row>
    <row r="618" s="38" customFormat="1" customHeight="1" spans="1:1">
      <c r="A618" s="58"/>
    </row>
    <row r="619" s="38" customFormat="1" customHeight="1" spans="1:1">
      <c r="A619" s="58"/>
    </row>
    <row r="620" s="38" customFormat="1" customHeight="1" spans="1:1">
      <c r="A620" s="58"/>
    </row>
    <row r="621" s="38" customFormat="1" customHeight="1" spans="1:1">
      <c r="A621" s="58"/>
    </row>
    <row r="622" s="38" customFormat="1" customHeight="1" spans="1:1">
      <c r="A622" s="58"/>
    </row>
    <row r="623" s="38" customFormat="1" customHeight="1" spans="1:1">
      <c r="A623" s="58"/>
    </row>
    <row r="624" s="38" customFormat="1" customHeight="1" spans="1:1">
      <c r="A624" s="58"/>
    </row>
    <row r="625" s="38" customFormat="1" customHeight="1" spans="1:1">
      <c r="A625" s="58"/>
    </row>
    <row r="626" s="38" customFormat="1" customHeight="1" spans="1:1">
      <c r="A626" s="58"/>
    </row>
    <row r="627" s="38" customFormat="1" customHeight="1" spans="1:1">
      <c r="A627" s="58"/>
    </row>
    <row r="628" s="38" customFormat="1" customHeight="1" spans="1:1">
      <c r="A628" s="58"/>
    </row>
    <row r="629" s="38" customFormat="1" customHeight="1" spans="1:1">
      <c r="A629" s="58"/>
    </row>
    <row r="630" s="38" customFormat="1" customHeight="1" spans="1:1">
      <c r="A630" s="58"/>
    </row>
    <row r="631" s="38" customFormat="1" customHeight="1" spans="1:1">
      <c r="A631" s="58"/>
    </row>
    <row r="632" s="38" customFormat="1" customHeight="1" spans="1:1">
      <c r="A632" s="58"/>
    </row>
    <row r="633" s="38" customFormat="1" customHeight="1" spans="1:1">
      <c r="A633" s="58"/>
    </row>
    <row r="634" s="38" customFormat="1" customHeight="1" spans="1:1">
      <c r="A634" s="58"/>
    </row>
    <row r="635" s="38" customFormat="1" customHeight="1" spans="1:1">
      <c r="A635" s="58"/>
    </row>
    <row r="636" s="38" customFormat="1" customHeight="1" spans="1:1">
      <c r="A636" s="58"/>
    </row>
    <row r="637" s="38" customFormat="1" customHeight="1" spans="1:1">
      <c r="A637" s="58"/>
    </row>
    <row r="638" s="38" customFormat="1" customHeight="1" spans="1:1">
      <c r="A638" s="58"/>
    </row>
    <row r="639" s="38" customFormat="1" customHeight="1" spans="1:1">
      <c r="A639" s="58"/>
    </row>
    <row r="640" s="38" customFormat="1" customHeight="1" spans="1:1">
      <c r="A640" s="58"/>
    </row>
    <row r="641" s="38" customFormat="1" customHeight="1" spans="1:1">
      <c r="A641" s="58"/>
    </row>
    <row r="642" s="38" customFormat="1" customHeight="1" spans="1:1">
      <c r="A642" s="58"/>
    </row>
    <row r="643" s="38" customFormat="1" customHeight="1" spans="1:1">
      <c r="A643" s="58"/>
    </row>
    <row r="644" s="38" customFormat="1" customHeight="1" spans="1:1">
      <c r="A644" s="58"/>
    </row>
    <row r="645" s="38" customFormat="1" customHeight="1" spans="1:1">
      <c r="A645" s="58"/>
    </row>
    <row r="646" s="38" customFormat="1" customHeight="1" spans="1:1">
      <c r="A646" s="58"/>
    </row>
    <row r="647" s="38" customFormat="1" customHeight="1" spans="1:1">
      <c r="A647" s="58"/>
    </row>
    <row r="648" s="38" customFormat="1" customHeight="1" spans="1:1">
      <c r="A648" s="58"/>
    </row>
    <row r="649" s="38" customFormat="1" customHeight="1" spans="1:1">
      <c r="A649" s="58"/>
    </row>
    <row r="650" s="38" customFormat="1" customHeight="1" spans="1:1">
      <c r="A650" s="58"/>
    </row>
    <row r="651" s="38" customFormat="1" customHeight="1" spans="1:1">
      <c r="A651" s="58"/>
    </row>
    <row r="652" s="38" customFormat="1" customHeight="1" spans="1:1">
      <c r="A652" s="58"/>
    </row>
    <row r="653" s="38" customFormat="1" customHeight="1" spans="1:1">
      <c r="A653" s="58"/>
    </row>
    <row r="654" s="38" customFormat="1" customHeight="1" spans="1:1">
      <c r="A654" s="58"/>
    </row>
    <row r="655" s="38" customFormat="1" customHeight="1" spans="1:1">
      <c r="A655" s="58"/>
    </row>
    <row r="656" s="38" customFormat="1" customHeight="1" spans="1:1">
      <c r="A656" s="58"/>
    </row>
    <row r="657" s="38" customFormat="1" customHeight="1" spans="1:1">
      <c r="A657" s="58"/>
    </row>
    <row r="658" s="38" customFormat="1" customHeight="1" spans="1:1">
      <c r="A658" s="58"/>
    </row>
    <row r="659" s="38" customFormat="1" customHeight="1" spans="1:1">
      <c r="A659" s="58"/>
    </row>
    <row r="660" s="38" customFormat="1" customHeight="1" spans="1:1">
      <c r="A660" s="58"/>
    </row>
    <row r="661" s="38" customFormat="1" customHeight="1" spans="1:1">
      <c r="A661" s="58"/>
    </row>
    <row r="662" s="38" customFormat="1" customHeight="1" spans="1:1">
      <c r="A662" s="58"/>
    </row>
    <row r="663" s="38" customFormat="1" customHeight="1" spans="1:1">
      <c r="A663" s="58"/>
    </row>
    <row r="664" s="38" customFormat="1" customHeight="1" spans="1:1">
      <c r="A664" s="58"/>
    </row>
    <row r="665" s="38" customFormat="1" customHeight="1" spans="1:1">
      <c r="A665" s="58"/>
    </row>
    <row r="666" s="38" customFormat="1" customHeight="1" spans="1:1">
      <c r="A666" s="58"/>
    </row>
    <row r="667" s="38" customFormat="1" customHeight="1" spans="1:1">
      <c r="A667" s="58"/>
    </row>
    <row r="668" s="38" customFormat="1" customHeight="1" spans="1:1">
      <c r="A668" s="58"/>
    </row>
    <row r="669" s="38" customFormat="1" customHeight="1" spans="1:1">
      <c r="A669" s="58"/>
    </row>
    <row r="670" s="38" customFormat="1" customHeight="1" spans="1:1">
      <c r="A670" s="58"/>
    </row>
    <row r="671" s="38" customFormat="1" customHeight="1" spans="1:1">
      <c r="A671" s="58"/>
    </row>
    <row r="672" s="38" customFormat="1" customHeight="1" spans="1:1">
      <c r="A672" s="58"/>
    </row>
    <row r="673" s="38" customFormat="1" customHeight="1" spans="1:1">
      <c r="A673" s="58"/>
    </row>
    <row r="674" s="38" customFormat="1" customHeight="1" spans="1:1">
      <c r="A674" s="58"/>
    </row>
    <row r="675" s="38" customFormat="1" customHeight="1" spans="1:1">
      <c r="A675" s="58"/>
    </row>
    <row r="676" s="38" customFormat="1" customHeight="1" spans="1:1">
      <c r="A676" s="58"/>
    </row>
    <row r="677" s="38" customFormat="1" customHeight="1" spans="1:1">
      <c r="A677" s="58"/>
    </row>
    <row r="678" s="38" customFormat="1" customHeight="1" spans="1:1">
      <c r="A678" s="58"/>
    </row>
    <row r="679" s="38" customFormat="1" customHeight="1" spans="1:1">
      <c r="A679" s="58"/>
    </row>
    <row r="680" s="38" customFormat="1" customHeight="1" spans="1:1">
      <c r="A680" s="58"/>
    </row>
    <row r="681" s="38" customFormat="1" customHeight="1" spans="1:1">
      <c r="A681" s="58"/>
    </row>
    <row r="682" s="38" customFormat="1" customHeight="1" spans="1:1">
      <c r="A682" s="58"/>
    </row>
    <row r="683" s="38" customFormat="1" customHeight="1" spans="1:1">
      <c r="A683" s="58"/>
    </row>
    <row r="684" s="38" customFormat="1" customHeight="1" spans="1:1">
      <c r="A684" s="58"/>
    </row>
    <row r="685" s="38" customFormat="1" customHeight="1" spans="1:1">
      <c r="A685" s="58"/>
    </row>
    <row r="686" s="38" customFormat="1" customHeight="1" spans="1:1">
      <c r="A686" s="58"/>
    </row>
    <row r="687" s="38" customFormat="1" customHeight="1" spans="1:1">
      <c r="A687" s="58"/>
    </row>
    <row r="688" s="38" customFormat="1" customHeight="1" spans="1:1">
      <c r="A688" s="58"/>
    </row>
    <row r="689" s="38" customFormat="1" customHeight="1" spans="1:1">
      <c r="A689" s="58"/>
    </row>
    <row r="690" s="38" customFormat="1" customHeight="1" spans="1:1">
      <c r="A690" s="58"/>
    </row>
    <row r="691" s="38" customFormat="1" customHeight="1" spans="1:1">
      <c r="A691" s="58"/>
    </row>
    <row r="692" s="38" customFormat="1" customHeight="1" spans="1:1">
      <c r="A692" s="58"/>
    </row>
    <row r="693" s="38" customFormat="1" customHeight="1" spans="1:1">
      <c r="A693" s="58"/>
    </row>
    <row r="694" s="38" customFormat="1" customHeight="1" spans="1:1">
      <c r="A694" s="58"/>
    </row>
    <row r="695" s="38" customFormat="1" customHeight="1" spans="1:1">
      <c r="A695" s="58"/>
    </row>
    <row r="696" s="38" customFormat="1" customHeight="1" spans="1:1">
      <c r="A696" s="58"/>
    </row>
    <row r="697" s="38" customFormat="1" customHeight="1" spans="1:1">
      <c r="A697" s="58"/>
    </row>
    <row r="698" s="38" customFormat="1" customHeight="1" spans="1:1">
      <c r="A698" s="58"/>
    </row>
    <row r="699" s="38" customFormat="1" customHeight="1" spans="1:1">
      <c r="A699" s="58"/>
    </row>
    <row r="700" s="38" customFormat="1" customHeight="1" spans="1:1">
      <c r="A700" s="58"/>
    </row>
    <row r="701" s="38" customFormat="1" customHeight="1" spans="1:1">
      <c r="A701" s="58"/>
    </row>
    <row r="702" s="38" customFormat="1" customHeight="1" spans="1:1">
      <c r="A702" s="58"/>
    </row>
    <row r="703" s="38" customFormat="1" customHeight="1" spans="1:1">
      <c r="A703" s="58"/>
    </row>
    <row r="704" s="38" customFormat="1" customHeight="1" spans="1:1">
      <c r="A704" s="58"/>
    </row>
    <row r="705" s="38" customFormat="1" customHeight="1" spans="1:1">
      <c r="A705" s="58"/>
    </row>
    <row r="706" s="38" customFormat="1" customHeight="1" spans="1:1">
      <c r="A706" s="58"/>
    </row>
    <row r="707" s="38" customFormat="1" customHeight="1" spans="1:1">
      <c r="A707" s="58"/>
    </row>
    <row r="708" s="38" customFormat="1" customHeight="1" spans="1:1">
      <c r="A708" s="58"/>
    </row>
    <row r="709" s="38" customFormat="1" customHeight="1" spans="1:1">
      <c r="A709" s="58"/>
    </row>
    <row r="710" s="38" customFormat="1" customHeight="1" spans="1:1">
      <c r="A710" s="58"/>
    </row>
    <row r="711" s="38" customFormat="1" customHeight="1" spans="1:1">
      <c r="A711" s="58"/>
    </row>
    <row r="712" s="38" customFormat="1" customHeight="1" spans="1:1">
      <c r="A712" s="58"/>
    </row>
    <row r="713" s="38" customFormat="1" customHeight="1" spans="1:1">
      <c r="A713" s="58"/>
    </row>
    <row r="714" s="38" customFormat="1" customHeight="1" spans="1:1">
      <c r="A714" s="58"/>
    </row>
    <row r="715" s="38" customFormat="1" customHeight="1" spans="1:1">
      <c r="A715" s="58"/>
    </row>
    <row r="716" s="38" customFormat="1" customHeight="1" spans="1:1">
      <c r="A716" s="58"/>
    </row>
    <row r="717" s="38" customFormat="1" customHeight="1" spans="1:1">
      <c r="A717" s="58"/>
    </row>
    <row r="718" s="38" customFormat="1" customHeight="1" spans="1:1">
      <c r="A718" s="58"/>
    </row>
    <row r="719" s="38" customFormat="1" customHeight="1" spans="1:1">
      <c r="A719" s="58"/>
    </row>
    <row r="720" s="38" customFormat="1" customHeight="1" spans="1:1">
      <c r="A720" s="58"/>
    </row>
    <row r="721" s="38" customFormat="1" customHeight="1" spans="1:1">
      <c r="A721" s="58"/>
    </row>
    <row r="722" s="38" customFormat="1" customHeight="1" spans="1:1">
      <c r="A722" s="58"/>
    </row>
    <row r="723" s="38" customFormat="1" customHeight="1" spans="1:1">
      <c r="A723" s="58"/>
    </row>
    <row r="724" s="38" customFormat="1" customHeight="1" spans="1:1">
      <c r="A724" s="58"/>
    </row>
    <row r="725" s="38" customFormat="1" customHeight="1" spans="1:1">
      <c r="A725" s="58"/>
    </row>
    <row r="726" s="38" customFormat="1" customHeight="1" spans="1:1">
      <c r="A726" s="58"/>
    </row>
    <row r="727" s="38" customFormat="1" customHeight="1" spans="1:1">
      <c r="A727" s="58"/>
    </row>
    <row r="728" s="38" customFormat="1" customHeight="1" spans="1:1">
      <c r="A728" s="58"/>
    </row>
    <row r="729" s="38" customFormat="1" customHeight="1" spans="1:1">
      <c r="A729" s="58"/>
    </row>
    <row r="730" s="38" customFormat="1" customHeight="1" spans="1:1">
      <c r="A730" s="58"/>
    </row>
    <row r="731" s="38" customFormat="1" customHeight="1" spans="1:1">
      <c r="A731" s="58"/>
    </row>
    <row r="732" s="38" customFormat="1" customHeight="1" spans="1:1">
      <c r="A732" s="58"/>
    </row>
    <row r="733" s="38" customFormat="1" customHeight="1" spans="1:1">
      <c r="A733" s="58"/>
    </row>
    <row r="734" s="38" customFormat="1" customHeight="1" spans="1:1">
      <c r="A734" s="58"/>
    </row>
    <row r="735" s="38" customFormat="1" customHeight="1" spans="1:1">
      <c r="A735" s="58"/>
    </row>
    <row r="736" s="38" customFormat="1" customHeight="1" spans="1:1">
      <c r="A736" s="58"/>
    </row>
    <row r="737" s="38" customFormat="1" customHeight="1" spans="1:1">
      <c r="A737" s="58"/>
    </row>
    <row r="738" s="38" customFormat="1" customHeight="1" spans="1:1">
      <c r="A738" s="58"/>
    </row>
    <row r="739" s="38" customFormat="1" customHeight="1" spans="1:1">
      <c r="A739" s="58"/>
    </row>
    <row r="740" s="38" customFormat="1" customHeight="1" spans="1:1">
      <c r="A740" s="58"/>
    </row>
    <row r="741" s="38" customFormat="1" customHeight="1" spans="1:1">
      <c r="A741" s="58"/>
    </row>
    <row r="742" s="38" customFormat="1" customHeight="1" spans="1:1">
      <c r="A742" s="58"/>
    </row>
    <row r="743" s="38" customFormat="1" customHeight="1" spans="1:1">
      <c r="A743" s="58"/>
    </row>
    <row r="744" s="38" customFormat="1" customHeight="1" spans="1:1">
      <c r="A744" s="58"/>
    </row>
    <row r="745" s="38" customFormat="1" customHeight="1" spans="1:1">
      <c r="A745" s="58"/>
    </row>
    <row r="746" s="38" customFormat="1" customHeight="1" spans="1:1">
      <c r="A746" s="58"/>
    </row>
    <row r="747" s="38" customFormat="1" customHeight="1" spans="1:1">
      <c r="A747" s="58"/>
    </row>
    <row r="748" s="38" customFormat="1" customHeight="1" spans="1:1">
      <c r="A748" s="58"/>
    </row>
    <row r="749" s="38" customFormat="1" customHeight="1" spans="1:1">
      <c r="A749" s="58"/>
    </row>
    <row r="750" s="38" customFormat="1" customHeight="1" spans="1:1">
      <c r="A750" s="58"/>
    </row>
    <row r="751" s="38" customFormat="1" customHeight="1" spans="1:1">
      <c r="A751" s="58"/>
    </row>
    <row r="752" s="38" customFormat="1" customHeight="1" spans="1:1">
      <c r="A752" s="58"/>
    </row>
    <row r="753" s="38" customFormat="1" customHeight="1" spans="1:1">
      <c r="A753" s="58"/>
    </row>
    <row r="754" s="38" customFormat="1" customHeight="1" spans="1:1">
      <c r="A754" s="58"/>
    </row>
    <row r="755" s="38" customFormat="1" customHeight="1" spans="1:1">
      <c r="A755" s="58"/>
    </row>
    <row r="756" s="38" customFormat="1" customHeight="1" spans="1:1">
      <c r="A756" s="58"/>
    </row>
    <row r="757" s="38" customFormat="1" customHeight="1" spans="1:1">
      <c r="A757" s="58"/>
    </row>
    <row r="758" s="38" customFormat="1" customHeight="1" spans="1:1">
      <c r="A758" s="58"/>
    </row>
    <row r="759" s="38" customFormat="1" customHeight="1" spans="1:1">
      <c r="A759" s="58"/>
    </row>
    <row r="760" s="38" customFormat="1" customHeight="1" spans="1:1">
      <c r="A760" s="58"/>
    </row>
    <row r="761" s="38" customFormat="1" customHeight="1" spans="1:1">
      <c r="A761" s="58"/>
    </row>
    <row r="762" s="38" customFormat="1" customHeight="1" spans="1:1">
      <c r="A762" s="58"/>
    </row>
    <row r="763" s="38" customFormat="1" customHeight="1" spans="1:1">
      <c r="A763" s="58"/>
    </row>
    <row r="764" s="38" customFormat="1" customHeight="1" spans="1:1">
      <c r="A764" s="58"/>
    </row>
    <row r="765" s="38" customFormat="1" customHeight="1" spans="1:1">
      <c r="A765" s="58"/>
    </row>
    <row r="766" s="38" customFormat="1" customHeight="1" spans="1:1">
      <c r="A766" s="58"/>
    </row>
    <row r="767" s="38" customFormat="1" customHeight="1" spans="1:1">
      <c r="A767" s="58"/>
    </row>
    <row r="768" s="38" customFormat="1" customHeight="1" spans="1:1">
      <c r="A768" s="58"/>
    </row>
    <row r="769" s="38" customFormat="1" customHeight="1" spans="1:1">
      <c r="A769" s="58"/>
    </row>
    <row r="770" s="38" customFormat="1" customHeight="1" spans="1:1">
      <c r="A770" s="58"/>
    </row>
    <row r="771" s="38" customFormat="1" customHeight="1" spans="1:1">
      <c r="A771" s="58"/>
    </row>
    <row r="772" s="38" customFormat="1" customHeight="1" spans="1:1">
      <c r="A772" s="58"/>
    </row>
    <row r="773" s="38" customFormat="1" customHeight="1" spans="1:1">
      <c r="A773" s="58"/>
    </row>
    <row r="774" s="38" customFormat="1" customHeight="1" spans="1:1">
      <c r="A774" s="58"/>
    </row>
    <row r="775" s="38" customFormat="1" customHeight="1" spans="1:1">
      <c r="A775" s="58"/>
    </row>
    <row r="776" s="38" customFormat="1" customHeight="1" spans="1:1">
      <c r="A776" s="58"/>
    </row>
    <row r="777" s="38" customFormat="1" customHeight="1" spans="1:1">
      <c r="A777" s="58"/>
    </row>
    <row r="778" s="38" customFormat="1" customHeight="1" spans="1:1">
      <c r="A778" s="58"/>
    </row>
    <row r="779" s="38" customFormat="1" customHeight="1" spans="1:1">
      <c r="A779" s="58"/>
    </row>
    <row r="780" s="38" customFormat="1" customHeight="1" spans="1:1">
      <c r="A780" s="58"/>
    </row>
    <row r="781" s="38" customFormat="1" customHeight="1" spans="1:1">
      <c r="A781" s="58"/>
    </row>
    <row r="782" s="38" customFormat="1" customHeight="1" spans="1:1">
      <c r="A782" s="58"/>
    </row>
    <row r="783" s="38" customFormat="1" customHeight="1" spans="1:1">
      <c r="A783" s="58"/>
    </row>
    <row r="784" s="38" customFormat="1" customHeight="1" spans="1:1">
      <c r="A784" s="58"/>
    </row>
    <row r="785" s="38" customFormat="1" customHeight="1" spans="1:1">
      <c r="A785" s="58"/>
    </row>
    <row r="786" s="38" customFormat="1" customHeight="1" spans="1:1">
      <c r="A786" s="58"/>
    </row>
    <row r="787" s="38" customFormat="1" customHeight="1" spans="1:1">
      <c r="A787" s="58"/>
    </row>
    <row r="788" s="38" customFormat="1" customHeight="1" spans="1:1">
      <c r="A788" s="58"/>
    </row>
    <row r="789" s="38" customFormat="1" customHeight="1" spans="1:1">
      <c r="A789" s="58"/>
    </row>
    <row r="790" s="38" customFormat="1" customHeight="1" spans="1:1">
      <c r="A790" s="58"/>
    </row>
    <row r="791" s="38" customFormat="1" customHeight="1" spans="1:1">
      <c r="A791" s="58"/>
    </row>
    <row r="792" s="38" customFormat="1" customHeight="1" spans="1:1">
      <c r="A792" s="58"/>
    </row>
    <row r="793" s="38" customFormat="1" customHeight="1" spans="1:1">
      <c r="A793" s="58"/>
    </row>
    <row r="794" s="38" customFormat="1" customHeight="1" spans="1:1">
      <c r="A794" s="58"/>
    </row>
    <row r="795" s="38" customFormat="1" customHeight="1" spans="1:1">
      <c r="A795" s="58"/>
    </row>
    <row r="796" s="38" customFormat="1" customHeight="1" spans="1:1">
      <c r="A796" s="58"/>
    </row>
    <row r="797" s="38" customFormat="1" customHeight="1" spans="1:1">
      <c r="A797" s="58"/>
    </row>
    <row r="798" s="38" customFormat="1" customHeight="1" spans="1:1">
      <c r="A798" s="58"/>
    </row>
    <row r="799" s="38" customFormat="1" customHeight="1" spans="1:1">
      <c r="A799" s="58"/>
    </row>
    <row r="800" s="38" customFormat="1" customHeight="1" spans="1:1">
      <c r="A800" s="58"/>
    </row>
    <row r="801" s="38" customFormat="1" customHeight="1" spans="1:1">
      <c r="A801" s="58"/>
    </row>
    <row r="802" s="38" customFormat="1" customHeight="1" spans="1:1">
      <c r="A802" s="58"/>
    </row>
    <row r="803" s="38" customFormat="1" customHeight="1" spans="1:1">
      <c r="A803" s="58"/>
    </row>
    <row r="804" s="38" customFormat="1" customHeight="1" spans="1:1">
      <c r="A804" s="58"/>
    </row>
    <row r="805" s="38" customFormat="1" customHeight="1" spans="1:1">
      <c r="A805" s="58"/>
    </row>
    <row r="806" s="38" customFormat="1" customHeight="1" spans="1:1">
      <c r="A806" s="58"/>
    </row>
    <row r="807" s="38" customFormat="1" customHeight="1" spans="1:1">
      <c r="A807" s="58"/>
    </row>
    <row r="808" s="38" customFormat="1" customHeight="1" spans="1:1">
      <c r="A808" s="58"/>
    </row>
    <row r="809" s="38" customFormat="1" customHeight="1" spans="1:1">
      <c r="A809" s="58"/>
    </row>
    <row r="810" s="38" customFormat="1" customHeight="1" spans="1:1">
      <c r="A810" s="58"/>
    </row>
    <row r="811" s="38" customFormat="1" customHeight="1" spans="1:1">
      <c r="A811" s="58"/>
    </row>
    <row r="812" s="38" customFormat="1" customHeight="1" spans="1:1">
      <c r="A812" s="58"/>
    </row>
    <row r="813" s="38" customFormat="1" customHeight="1" spans="1:1">
      <c r="A813" s="58"/>
    </row>
    <row r="814" s="38" customFormat="1" customHeight="1" spans="1:1">
      <c r="A814" s="58"/>
    </row>
    <row r="815" s="38" customFormat="1" customHeight="1" spans="1:1">
      <c r="A815" s="58"/>
    </row>
    <row r="816" s="38" customFormat="1" customHeight="1" spans="1:1">
      <c r="A816" s="58"/>
    </row>
    <row r="817" s="38" customFormat="1" customHeight="1" spans="1:1">
      <c r="A817" s="58"/>
    </row>
    <row r="818" s="38" customFormat="1" customHeight="1" spans="1:1">
      <c r="A818" s="58"/>
    </row>
    <row r="819" s="38" customFormat="1" customHeight="1" spans="1:1">
      <c r="A819" s="58"/>
    </row>
    <row r="820" s="38" customFormat="1" customHeight="1" spans="1:1">
      <c r="A820" s="58"/>
    </row>
    <row r="821" s="38" customFormat="1" customHeight="1" spans="1:1">
      <c r="A821" s="58"/>
    </row>
    <row r="822" s="38" customFormat="1" customHeight="1" spans="1:1">
      <c r="A822" s="58"/>
    </row>
    <row r="823" s="38" customFormat="1" customHeight="1" spans="1:1">
      <c r="A823" s="58"/>
    </row>
    <row r="824" s="38" customFormat="1" customHeight="1" spans="1:1">
      <c r="A824" s="58"/>
    </row>
    <row r="825" s="38" customFormat="1" customHeight="1" spans="1:1">
      <c r="A825" s="58"/>
    </row>
    <row r="826" s="38" customFormat="1" customHeight="1" spans="1:1">
      <c r="A826" s="58"/>
    </row>
    <row r="827" s="38" customFormat="1" customHeight="1" spans="1:1">
      <c r="A827" s="58"/>
    </row>
    <row r="828" s="38" customFormat="1" customHeight="1" spans="1:1">
      <c r="A828" s="58"/>
    </row>
    <row r="829" s="38" customFormat="1" customHeight="1" spans="1:1">
      <c r="A829" s="58"/>
    </row>
    <row r="830" s="38" customFormat="1" customHeight="1" spans="1:1">
      <c r="A830" s="58"/>
    </row>
    <row r="831" s="38" customFormat="1" customHeight="1" spans="1:1">
      <c r="A831" s="58"/>
    </row>
    <row r="832" s="38" customFormat="1" customHeight="1" spans="1:1">
      <c r="A832" s="58"/>
    </row>
    <row r="833" s="38" customFormat="1" customHeight="1" spans="1:1">
      <c r="A833" s="58"/>
    </row>
    <row r="834" s="38" customFormat="1" customHeight="1" spans="1:1">
      <c r="A834" s="58"/>
    </row>
    <row r="835" s="38" customFormat="1" customHeight="1" spans="1:1">
      <c r="A835" s="58"/>
    </row>
    <row r="836" s="38" customFormat="1" customHeight="1" spans="1:1">
      <c r="A836" s="58"/>
    </row>
    <row r="837" s="38" customFormat="1" customHeight="1" spans="1:1">
      <c r="A837" s="58"/>
    </row>
    <row r="838" s="38" customFormat="1" customHeight="1" spans="1:1">
      <c r="A838" s="58"/>
    </row>
    <row r="839" s="38" customFormat="1" customHeight="1" spans="1:1">
      <c r="A839" s="58"/>
    </row>
    <row r="840" s="38" customFormat="1" customHeight="1" spans="1:1">
      <c r="A840" s="58"/>
    </row>
    <row r="841" s="38" customFormat="1" customHeight="1" spans="1:1">
      <c r="A841" s="58"/>
    </row>
    <row r="842" s="38" customFormat="1" customHeight="1" spans="1:1">
      <c r="A842" s="58"/>
    </row>
    <row r="843" s="38" customFormat="1" customHeight="1" spans="1:1">
      <c r="A843" s="58"/>
    </row>
    <row r="844" s="38" customFormat="1" customHeight="1" spans="1:1">
      <c r="A844" s="58"/>
    </row>
    <row r="845" s="38" customFormat="1" customHeight="1" spans="1:1">
      <c r="A845" s="58"/>
    </row>
    <row r="846" s="38" customFormat="1" customHeight="1" spans="1:1">
      <c r="A846" s="58"/>
    </row>
    <row r="847" s="38" customFormat="1" customHeight="1" spans="1:1">
      <c r="A847" s="58"/>
    </row>
    <row r="848" s="38" customFormat="1" customHeight="1" spans="1:1">
      <c r="A848" s="58"/>
    </row>
    <row r="849" s="38" customFormat="1" customHeight="1" spans="1:1">
      <c r="A849" s="58"/>
    </row>
    <row r="850" s="38" customFormat="1" customHeight="1" spans="1:1">
      <c r="A850" s="58"/>
    </row>
    <row r="851" s="38" customFormat="1" customHeight="1" spans="1:1">
      <c r="A851" s="58"/>
    </row>
    <row r="852" s="38" customFormat="1" customHeight="1" spans="1:1">
      <c r="A852" s="58"/>
    </row>
    <row r="853" s="38" customFormat="1" customHeight="1" spans="1:1">
      <c r="A853" s="58"/>
    </row>
    <row r="854" s="38" customFormat="1" customHeight="1" spans="1:1">
      <c r="A854" s="58"/>
    </row>
    <row r="855" s="38" customFormat="1" customHeight="1" spans="1:1">
      <c r="A855" s="58"/>
    </row>
    <row r="856" s="38" customFormat="1" customHeight="1" spans="1:1">
      <c r="A856" s="58"/>
    </row>
    <row r="857" s="38" customFormat="1" customHeight="1" spans="1:1">
      <c r="A857" s="58"/>
    </row>
    <row r="858" s="38" customFormat="1" customHeight="1" spans="1:1">
      <c r="A858" s="58"/>
    </row>
    <row r="859" s="38" customFormat="1" customHeight="1" spans="1:1">
      <c r="A859" s="58"/>
    </row>
    <row r="860" s="38" customFormat="1" customHeight="1" spans="1:1">
      <c r="A860" s="58"/>
    </row>
    <row r="861" s="38" customFormat="1" customHeight="1" spans="1:1">
      <c r="A861" s="58"/>
    </row>
    <row r="862" s="38" customFormat="1" customHeight="1" spans="1:1">
      <c r="A862" s="58"/>
    </row>
    <row r="863" s="38" customFormat="1" customHeight="1" spans="1:1">
      <c r="A863" s="58"/>
    </row>
    <row r="864" s="38" customFormat="1" customHeight="1" spans="1:1">
      <c r="A864" s="58"/>
    </row>
    <row r="865" s="38" customFormat="1" customHeight="1" spans="1:1">
      <c r="A865" s="58"/>
    </row>
    <row r="866" s="38" customFormat="1" customHeight="1" spans="1:1">
      <c r="A866" s="58"/>
    </row>
    <row r="867" s="38" customFormat="1" customHeight="1" spans="1:1">
      <c r="A867" s="58"/>
    </row>
    <row r="868" s="38" customFormat="1" customHeight="1" spans="1:1">
      <c r="A868" s="58"/>
    </row>
    <row r="869" s="38" customFormat="1" customHeight="1" spans="1:1">
      <c r="A869" s="58"/>
    </row>
    <row r="870" s="38" customFormat="1" customHeight="1" spans="1:1">
      <c r="A870" s="58"/>
    </row>
    <row r="871" s="38" customFormat="1" customHeight="1" spans="1:1">
      <c r="A871" s="58"/>
    </row>
    <row r="872" s="38" customFormat="1" customHeight="1" spans="1:1">
      <c r="A872" s="58"/>
    </row>
    <row r="873" s="38" customFormat="1" customHeight="1" spans="1:1">
      <c r="A873" s="58"/>
    </row>
    <row r="874" s="38" customFormat="1" customHeight="1" spans="1:1">
      <c r="A874" s="58"/>
    </row>
    <row r="875" s="38" customFormat="1" customHeight="1" spans="1:1">
      <c r="A875" s="58"/>
    </row>
    <row r="876" s="38" customFormat="1" customHeight="1" spans="1:1">
      <c r="A876" s="58"/>
    </row>
    <row r="877" s="38" customFormat="1" customHeight="1" spans="1:1">
      <c r="A877" s="58"/>
    </row>
    <row r="878" s="38" customFormat="1" customHeight="1" spans="1:1">
      <c r="A878" s="58"/>
    </row>
    <row r="879" s="38" customFormat="1" customHeight="1" spans="1:1">
      <c r="A879" s="58"/>
    </row>
    <row r="880" s="38" customFormat="1" customHeight="1" spans="1:1">
      <c r="A880" s="58"/>
    </row>
    <row r="881" s="38" customFormat="1" customHeight="1" spans="1:1">
      <c r="A881" s="58"/>
    </row>
    <row r="882" s="38" customFormat="1" customHeight="1" spans="1:1">
      <c r="A882" s="58"/>
    </row>
    <row r="883" s="38" customFormat="1" customHeight="1" spans="1:1">
      <c r="A883" s="58"/>
    </row>
    <row r="884" s="38" customFormat="1" customHeight="1" spans="1:1">
      <c r="A884" s="58"/>
    </row>
    <row r="885" s="38" customFormat="1" customHeight="1" spans="1:1">
      <c r="A885" s="58"/>
    </row>
    <row r="886" s="38" customFormat="1" customHeight="1" spans="1:1">
      <c r="A886" s="58"/>
    </row>
    <row r="887" s="38" customFormat="1" customHeight="1" spans="1:1">
      <c r="A887" s="58"/>
    </row>
    <row r="888" s="38" customFormat="1" customHeight="1" spans="1:1">
      <c r="A888" s="58"/>
    </row>
    <row r="889" s="38" customFormat="1" customHeight="1" spans="1:1">
      <c r="A889" s="58"/>
    </row>
    <row r="890" s="38" customFormat="1" customHeight="1" spans="1:1">
      <c r="A890" s="58"/>
    </row>
    <row r="891" s="38" customFormat="1" customHeight="1" spans="1:1">
      <c r="A891" s="58"/>
    </row>
    <row r="892" s="38" customFormat="1" customHeight="1" spans="1:1">
      <c r="A892" s="58"/>
    </row>
    <row r="893" s="38" customFormat="1" customHeight="1" spans="1:1">
      <c r="A893" s="58"/>
    </row>
    <row r="894" s="38" customFormat="1" customHeight="1" spans="1:1">
      <c r="A894" s="58"/>
    </row>
    <row r="895" s="38" customFormat="1" customHeight="1" spans="1:1">
      <c r="A895" s="58"/>
    </row>
    <row r="896" s="38" customFormat="1" customHeight="1" spans="1:1">
      <c r="A896" s="58"/>
    </row>
    <row r="897" s="38" customFormat="1" customHeight="1" spans="1:1">
      <c r="A897" s="58"/>
    </row>
    <row r="898" s="38" customFormat="1" customHeight="1" spans="1:1">
      <c r="A898" s="58"/>
    </row>
    <row r="899" s="38" customFormat="1" customHeight="1" spans="1:1">
      <c r="A899" s="58"/>
    </row>
    <row r="900" s="38" customFormat="1" customHeight="1" spans="1:1">
      <c r="A900" s="58"/>
    </row>
    <row r="901" s="38" customFormat="1" customHeight="1" spans="1:1">
      <c r="A901" s="58"/>
    </row>
    <row r="902" s="38" customFormat="1" customHeight="1" spans="1:1">
      <c r="A902" s="58"/>
    </row>
    <row r="903" s="38" customFormat="1" customHeight="1" spans="1:1">
      <c r="A903" s="58"/>
    </row>
    <row r="904" s="38" customFormat="1" customHeight="1" spans="1:1">
      <c r="A904" s="58"/>
    </row>
    <row r="905" s="38" customFormat="1" customHeight="1" spans="1:1">
      <c r="A905" s="58"/>
    </row>
    <row r="906" s="38" customFormat="1" customHeight="1" spans="1:1">
      <c r="A906" s="58"/>
    </row>
    <row r="907" s="38" customFormat="1" customHeight="1" spans="1:1">
      <c r="A907" s="58"/>
    </row>
    <row r="908" s="38" customFormat="1" customHeight="1" spans="1:1">
      <c r="A908" s="58"/>
    </row>
    <row r="909" s="38" customFormat="1" customHeight="1" spans="1:1">
      <c r="A909" s="58"/>
    </row>
    <row r="910" s="38" customFormat="1" customHeight="1" spans="1:1">
      <c r="A910" s="58"/>
    </row>
    <row r="911" s="38" customFormat="1" customHeight="1" spans="1:1">
      <c r="A911" s="58"/>
    </row>
    <row r="912" s="38" customFormat="1" customHeight="1" spans="1:1">
      <c r="A912" s="58"/>
    </row>
    <row r="913" s="38" customFormat="1" customHeight="1" spans="1:1">
      <c r="A913" s="58"/>
    </row>
    <row r="914" s="38" customFormat="1" customHeight="1" spans="1:1">
      <c r="A914" s="58"/>
    </row>
    <row r="915" s="38" customFormat="1" customHeight="1" spans="1:1">
      <c r="A915" s="58"/>
    </row>
    <row r="916" s="38" customFormat="1" customHeight="1" spans="1:1">
      <c r="A916" s="58"/>
    </row>
    <row r="917" s="38" customFormat="1" customHeight="1" spans="1:1">
      <c r="A917" s="58"/>
    </row>
    <row r="918" s="38" customFormat="1" customHeight="1" spans="1:1">
      <c r="A918" s="58"/>
    </row>
    <row r="919" s="38" customFormat="1" customHeight="1" spans="1:1">
      <c r="A919" s="58"/>
    </row>
    <row r="920" s="38" customFormat="1" customHeight="1" spans="1:1">
      <c r="A920" s="58"/>
    </row>
    <row r="921" s="38" customFormat="1" customHeight="1" spans="1:1">
      <c r="A921" s="58"/>
    </row>
    <row r="922" s="38" customFormat="1" customHeight="1" spans="1:1">
      <c r="A922" s="58"/>
    </row>
    <row r="923" s="38" customFormat="1" customHeight="1" spans="1:1">
      <c r="A923" s="58"/>
    </row>
    <row r="924" s="38" customFormat="1" customHeight="1" spans="1:1">
      <c r="A924" s="58"/>
    </row>
    <row r="925" s="38" customFormat="1" customHeight="1" spans="1:1">
      <c r="A925" s="58"/>
    </row>
    <row r="926" s="38" customFormat="1" customHeight="1" spans="1:1">
      <c r="A926" s="58"/>
    </row>
    <row r="927" s="38" customFormat="1" customHeight="1" spans="1:1">
      <c r="A927" s="58"/>
    </row>
    <row r="928" s="38" customFormat="1" customHeight="1" spans="1:1">
      <c r="A928" s="58"/>
    </row>
    <row r="929" s="38" customFormat="1" customHeight="1" spans="1:1">
      <c r="A929" s="58"/>
    </row>
    <row r="930" s="38" customFormat="1" customHeight="1" spans="1:1">
      <c r="A930" s="58"/>
    </row>
    <row r="931" s="38" customFormat="1" customHeight="1" spans="1:1">
      <c r="A931" s="58"/>
    </row>
    <row r="932" s="38" customFormat="1" customHeight="1" spans="1:1">
      <c r="A932" s="58"/>
    </row>
    <row r="933" s="38" customFormat="1" customHeight="1" spans="1:1">
      <c r="A933" s="58"/>
    </row>
    <row r="934" s="38" customFormat="1" customHeight="1" spans="1:1">
      <c r="A934" s="58"/>
    </row>
    <row r="935" s="38" customFormat="1" customHeight="1" spans="1:1">
      <c r="A935" s="58"/>
    </row>
    <row r="936" s="38" customFormat="1" customHeight="1" spans="1:1">
      <c r="A936" s="58"/>
    </row>
    <row r="937" s="38" customFormat="1" customHeight="1" spans="1:1">
      <c r="A937" s="58"/>
    </row>
    <row r="938" s="38" customFormat="1" customHeight="1" spans="1:1">
      <c r="A938" s="58"/>
    </row>
    <row r="939" s="38" customFormat="1" customHeight="1" spans="1:1">
      <c r="A939" s="58"/>
    </row>
    <row r="940" s="38" customFormat="1" customHeight="1" spans="1:1">
      <c r="A940" s="58"/>
    </row>
    <row r="941" s="38" customFormat="1" customHeight="1" spans="1:1">
      <c r="A941" s="58"/>
    </row>
    <row r="942" s="38" customFormat="1" customHeight="1" spans="1:1">
      <c r="A942" s="58"/>
    </row>
    <row r="943" s="38" customFormat="1" customHeight="1" spans="1:1">
      <c r="A943" s="58"/>
    </row>
    <row r="944" s="38" customFormat="1" customHeight="1" spans="1:1">
      <c r="A944" s="58"/>
    </row>
    <row r="945" s="38" customFormat="1" customHeight="1" spans="1:1">
      <c r="A945" s="58"/>
    </row>
    <row r="946" s="38" customFormat="1" customHeight="1" spans="1:1">
      <c r="A946" s="58"/>
    </row>
    <row r="947" s="38" customFormat="1" customHeight="1" spans="1:1">
      <c r="A947" s="58"/>
    </row>
    <row r="948" s="38" customFormat="1" customHeight="1" spans="1:1">
      <c r="A948" s="58"/>
    </row>
    <row r="949" s="38" customFormat="1" customHeight="1" spans="1:1">
      <c r="A949" s="58"/>
    </row>
    <row r="950" s="38" customFormat="1" customHeight="1" spans="1:1">
      <c r="A950" s="58"/>
    </row>
    <row r="951" s="38" customFormat="1" customHeight="1" spans="1:1">
      <c r="A951" s="58"/>
    </row>
    <row r="952" s="38" customFormat="1" customHeight="1" spans="1:1">
      <c r="A952" s="58"/>
    </row>
    <row r="953" s="38" customFormat="1" customHeight="1" spans="1:1">
      <c r="A953" s="58"/>
    </row>
    <row r="954" s="38" customFormat="1" customHeight="1" spans="1:1">
      <c r="A954" s="58"/>
    </row>
    <row r="955" s="38" customFormat="1" customHeight="1" spans="1:1">
      <c r="A955" s="58"/>
    </row>
    <row r="956" s="38" customFormat="1" customHeight="1" spans="1:1">
      <c r="A956" s="58"/>
    </row>
    <row r="957" s="38" customFormat="1" customHeight="1" spans="1:1">
      <c r="A957" s="58"/>
    </row>
    <row r="958" s="38" customFormat="1" customHeight="1" spans="1:1">
      <c r="A958" s="58"/>
    </row>
    <row r="959" s="38" customFormat="1" customHeight="1" spans="1:1">
      <c r="A959" s="58"/>
    </row>
    <row r="960" s="38" customFormat="1" customHeight="1" spans="1:1">
      <c r="A960" s="58"/>
    </row>
    <row r="961" s="38" customFormat="1" customHeight="1" spans="1:1">
      <c r="A961" s="58"/>
    </row>
    <row r="962" s="38" customFormat="1" customHeight="1" spans="1:1">
      <c r="A962" s="58"/>
    </row>
    <row r="963" s="38" customFormat="1" customHeight="1" spans="1:1">
      <c r="A963" s="58"/>
    </row>
    <row r="964" s="38" customFormat="1" customHeight="1" spans="1:1">
      <c r="A964" s="58"/>
    </row>
    <row r="965" s="38" customFormat="1" customHeight="1" spans="1:1">
      <c r="A965" s="58"/>
    </row>
    <row r="966" s="38" customFormat="1" customHeight="1" spans="1:1">
      <c r="A966" s="58"/>
    </row>
    <row r="967" s="38" customFormat="1" customHeight="1" spans="1:1">
      <c r="A967" s="58"/>
    </row>
    <row r="968" s="38" customFormat="1" customHeight="1" spans="1:1">
      <c r="A968" s="58"/>
    </row>
    <row r="969" s="38" customFormat="1" customHeight="1" spans="1:1">
      <c r="A969" s="58"/>
    </row>
    <row r="970" s="38" customFormat="1" customHeight="1" spans="1:1">
      <c r="A970" s="58"/>
    </row>
    <row r="971" s="38" customFormat="1" customHeight="1" spans="1:1">
      <c r="A971" s="58"/>
    </row>
    <row r="972" s="38" customFormat="1" customHeight="1" spans="1:1">
      <c r="A972" s="58"/>
    </row>
    <row r="973" s="38" customFormat="1" customHeight="1" spans="1:1">
      <c r="A973" s="58"/>
    </row>
    <row r="974" s="38" customFormat="1" customHeight="1" spans="1:1">
      <c r="A974" s="58"/>
    </row>
    <row r="975" s="38" customFormat="1" customHeight="1" spans="1:1">
      <c r="A975" s="58"/>
    </row>
    <row r="976" s="38" customFormat="1" customHeight="1" spans="1:1">
      <c r="A976" s="58"/>
    </row>
    <row r="977" s="38" customFormat="1" customHeight="1" spans="1:1">
      <c r="A977" s="58"/>
    </row>
    <row r="978" s="38" customFormat="1" customHeight="1" spans="1:1">
      <c r="A978" s="58"/>
    </row>
    <row r="979" s="38" customFormat="1" customHeight="1" spans="1:1">
      <c r="A979" s="58"/>
    </row>
    <row r="980" s="38" customFormat="1" customHeight="1" spans="1:1">
      <c r="A980" s="58"/>
    </row>
    <row r="981" s="38" customFormat="1" customHeight="1" spans="1:1">
      <c r="A981" s="58"/>
    </row>
    <row r="982" s="38" customFormat="1" customHeight="1" spans="1:1">
      <c r="A982" s="58"/>
    </row>
    <row r="983" s="38" customFormat="1" customHeight="1" spans="1:1">
      <c r="A983" s="58"/>
    </row>
    <row r="984" s="38" customFormat="1" customHeight="1" spans="1:1">
      <c r="A984" s="58"/>
    </row>
    <row r="985" s="38" customFormat="1" customHeight="1" spans="1:1">
      <c r="A985" s="58"/>
    </row>
    <row r="986" s="38" customFormat="1" customHeight="1" spans="1:1">
      <c r="A986" s="58"/>
    </row>
    <row r="987" s="38" customFormat="1" customHeight="1" spans="1:1">
      <c r="A987" s="58"/>
    </row>
    <row r="988" s="38" customFormat="1" customHeight="1" spans="1:1">
      <c r="A988" s="58"/>
    </row>
    <row r="989" s="38" customFormat="1" customHeight="1" spans="1:1">
      <c r="A989" s="58"/>
    </row>
    <row r="990" s="38" customFormat="1" customHeight="1" spans="1:1">
      <c r="A990" s="58"/>
    </row>
    <row r="991" s="38" customFormat="1" customHeight="1" spans="1:1">
      <c r="A991" s="58"/>
    </row>
    <row r="992" s="38" customFormat="1" customHeight="1" spans="1:1">
      <c r="A992" s="58"/>
    </row>
    <row r="993" s="38" customFormat="1" customHeight="1" spans="1:1">
      <c r="A993" s="58"/>
    </row>
    <row r="994" s="38" customFormat="1" customHeight="1" spans="1:1">
      <c r="A994" s="58"/>
    </row>
    <row r="995" s="38" customFormat="1" customHeight="1" spans="1:1">
      <c r="A995" s="58"/>
    </row>
    <row r="996" s="38" customFormat="1" customHeight="1" spans="1:1">
      <c r="A996" s="58"/>
    </row>
    <row r="997" s="38" customFormat="1" customHeight="1" spans="1:1">
      <c r="A997" s="58"/>
    </row>
    <row r="998" s="38" customFormat="1" customHeight="1" spans="1:1">
      <c r="A998" s="58"/>
    </row>
    <row r="999" s="38" customFormat="1" customHeight="1" spans="1:1">
      <c r="A999" s="58"/>
    </row>
    <row r="1000" s="38" customFormat="1" customHeight="1" spans="1:1">
      <c r="A1000" s="58"/>
    </row>
    <row r="1001" s="38" customFormat="1" customHeight="1" spans="1:1">
      <c r="A1001" s="58"/>
    </row>
    <row r="1002" s="38" customFormat="1" customHeight="1" spans="1:1">
      <c r="A1002" s="58"/>
    </row>
    <row r="1003" s="38" customFormat="1" customHeight="1" spans="1:1">
      <c r="A1003" s="58"/>
    </row>
  </sheetData>
  <mergeCells count="1">
    <mergeCell ref="A2:D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X1005"/>
  <sheetViews>
    <sheetView showZeros="0" workbookViewId="0">
      <pane xSplit="1" ySplit="4" topLeftCell="B5" activePane="bottomRight" state="frozen"/>
      <selection/>
      <selection pane="topRight"/>
      <selection pane="bottomLeft"/>
      <selection pane="bottomRight" activeCell="N17" sqref="N17"/>
    </sheetView>
  </sheetViews>
  <sheetFormatPr defaultColWidth="8.75" defaultRowHeight="20.1" customHeight="1"/>
  <cols>
    <col min="1" max="1" width="24.875" style="39" customWidth="1"/>
    <col min="2" max="3" width="11.625" style="39" customWidth="1"/>
    <col min="4" max="4" width="11.625" style="40" customWidth="1"/>
    <col min="5" max="5" width="11.625" style="39" customWidth="1"/>
    <col min="6" max="31" width="9" style="39" customWidth="1"/>
    <col min="32" max="16384" width="8.75" style="39"/>
  </cols>
  <sheetData>
    <row r="1" s="36" customFormat="1" ht="19.5" customHeight="1" spans="1:232">
      <c r="A1" s="41" t="s">
        <v>927</v>
      </c>
      <c r="B1" s="41"/>
      <c r="C1" s="41"/>
      <c r="D1" s="42"/>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row>
    <row r="2" s="37" customFormat="1" ht="48.75" customHeight="1" spans="1:5">
      <c r="A2" s="44" t="s">
        <v>928</v>
      </c>
      <c r="B2" s="44"/>
      <c r="C2" s="44"/>
      <c r="D2" s="44"/>
      <c r="E2" s="44"/>
    </row>
    <row r="3" s="38" customFormat="1" ht="28.5" customHeight="1" spans="5:5">
      <c r="E3" s="45" t="s">
        <v>2</v>
      </c>
    </row>
    <row r="4" s="38" customFormat="1" ht="30" customHeight="1" spans="1:5">
      <c r="A4" s="46" t="s">
        <v>3</v>
      </c>
      <c r="B4" s="46" t="s">
        <v>597</v>
      </c>
      <c r="C4" s="46" t="s">
        <v>844</v>
      </c>
      <c r="D4" s="47" t="s">
        <v>92</v>
      </c>
      <c r="E4" s="46" t="s">
        <v>929</v>
      </c>
    </row>
    <row r="5" s="38" customFormat="1" ht="30" customHeight="1" spans="1:5">
      <c r="A5" s="48" t="s">
        <v>823</v>
      </c>
      <c r="B5" s="49">
        <v>343379</v>
      </c>
      <c r="C5" s="49">
        <v>350787</v>
      </c>
      <c r="D5" s="49">
        <v>376141</v>
      </c>
      <c r="E5" s="50">
        <f>D5/B5*100</f>
        <v>109.5</v>
      </c>
    </row>
    <row r="6" s="38" customFormat="1" ht="30" customHeight="1" spans="1:5">
      <c r="A6" s="48" t="s">
        <v>888</v>
      </c>
      <c r="B6" s="51">
        <v>342847</v>
      </c>
      <c r="C6" s="51">
        <v>347760</v>
      </c>
      <c r="D6" s="49">
        <v>373658</v>
      </c>
      <c r="E6" s="50">
        <f t="shared" ref="E6:E36" si="0">D6/B6*100</f>
        <v>109</v>
      </c>
    </row>
    <row r="7" s="38" customFormat="1" ht="30" customHeight="1" spans="1:5">
      <c r="A7" s="48" t="s">
        <v>890</v>
      </c>
      <c r="B7" s="51">
        <v>532</v>
      </c>
      <c r="C7" s="51">
        <v>2629</v>
      </c>
      <c r="D7" s="49">
        <v>2055</v>
      </c>
      <c r="E7" s="50">
        <f t="shared" si="0"/>
        <v>386.3</v>
      </c>
    </row>
    <row r="8" s="38" customFormat="1" ht="30" customHeight="1" spans="1:5">
      <c r="A8" s="48" t="s">
        <v>49</v>
      </c>
      <c r="B8" s="49">
        <v>0</v>
      </c>
      <c r="C8" s="51">
        <v>398</v>
      </c>
      <c r="D8" s="49">
        <v>428</v>
      </c>
      <c r="E8" s="50"/>
    </row>
    <row r="9" s="38" customFormat="1" ht="30" customHeight="1" spans="1:5">
      <c r="A9" s="48" t="s">
        <v>863</v>
      </c>
      <c r="B9" s="49">
        <v>281642</v>
      </c>
      <c r="C9" s="49">
        <v>327952</v>
      </c>
      <c r="D9" s="49">
        <v>357283</v>
      </c>
      <c r="E9" s="50">
        <f t="shared" si="0"/>
        <v>126.9</v>
      </c>
    </row>
    <row r="10" s="38" customFormat="1" ht="30" customHeight="1" spans="1:5">
      <c r="A10" s="48" t="s">
        <v>893</v>
      </c>
      <c r="B10" s="49">
        <v>191944</v>
      </c>
      <c r="C10" s="49">
        <v>210809</v>
      </c>
      <c r="D10" s="49">
        <v>248332</v>
      </c>
      <c r="E10" s="50">
        <f t="shared" si="0"/>
        <v>129.4</v>
      </c>
    </row>
    <row r="11" s="38" customFormat="1" ht="30" customHeight="1" spans="1:5">
      <c r="A11" s="48" t="s">
        <v>895</v>
      </c>
      <c r="B11" s="49">
        <v>88668</v>
      </c>
      <c r="C11" s="49">
        <v>116143</v>
      </c>
      <c r="D11" s="49">
        <v>108031</v>
      </c>
      <c r="E11" s="50">
        <f t="shared" si="0"/>
        <v>121.8</v>
      </c>
    </row>
    <row r="12" s="38" customFormat="1" ht="30" customHeight="1" spans="1:5">
      <c r="A12" s="48" t="s">
        <v>49</v>
      </c>
      <c r="B12" s="49">
        <v>600</v>
      </c>
      <c r="C12" s="49">
        <v>110</v>
      </c>
      <c r="D12" s="49">
        <v>120</v>
      </c>
      <c r="E12" s="50">
        <f t="shared" si="0"/>
        <v>20</v>
      </c>
    </row>
    <row r="13" s="38" customFormat="1" ht="30" customHeight="1" spans="1:5">
      <c r="A13" s="48" t="s">
        <v>890</v>
      </c>
      <c r="B13" s="49">
        <v>430</v>
      </c>
      <c r="C13" s="51">
        <v>890</v>
      </c>
      <c r="D13" s="49">
        <v>800</v>
      </c>
      <c r="E13" s="50">
        <f t="shared" si="0"/>
        <v>186</v>
      </c>
    </row>
    <row r="14" s="38" customFormat="1" ht="30" customHeight="1" spans="1:5">
      <c r="A14" s="48" t="s">
        <v>827</v>
      </c>
      <c r="B14" s="49">
        <v>380689</v>
      </c>
      <c r="C14" s="49">
        <v>397021</v>
      </c>
      <c r="D14" s="49">
        <v>416500</v>
      </c>
      <c r="E14" s="50">
        <f t="shared" si="0"/>
        <v>109.4</v>
      </c>
    </row>
    <row r="15" s="38" customFormat="1" ht="30" customHeight="1" spans="1:5">
      <c r="A15" s="48" t="s">
        <v>897</v>
      </c>
      <c r="B15" s="49">
        <v>357117</v>
      </c>
      <c r="C15" s="49">
        <v>377993</v>
      </c>
      <c r="D15" s="49">
        <v>394314</v>
      </c>
      <c r="E15" s="50">
        <f t="shared" si="0"/>
        <v>110.4</v>
      </c>
    </row>
    <row r="16" s="38" customFormat="1" ht="30" customHeight="1" spans="1:5">
      <c r="A16" s="48" t="s">
        <v>898</v>
      </c>
      <c r="B16" s="51">
        <v>23272</v>
      </c>
      <c r="C16" s="51">
        <v>18995</v>
      </c>
      <c r="D16" s="51">
        <v>22186</v>
      </c>
      <c r="E16" s="50">
        <f t="shared" si="0"/>
        <v>95.3</v>
      </c>
    </row>
    <row r="17" s="38" customFormat="1" ht="30" customHeight="1" spans="1:5">
      <c r="A17" s="48" t="s">
        <v>49</v>
      </c>
      <c r="B17" s="51">
        <v>300</v>
      </c>
      <c r="C17" s="51">
        <v>33</v>
      </c>
      <c r="D17" s="49"/>
      <c r="E17" s="50">
        <f t="shared" si="0"/>
        <v>0</v>
      </c>
    </row>
    <row r="18" s="38" customFormat="1" ht="30" customHeight="1" spans="1:5">
      <c r="A18" s="48" t="s">
        <v>829</v>
      </c>
      <c r="B18" s="49">
        <v>9536</v>
      </c>
      <c r="C18" s="49">
        <v>15270</v>
      </c>
      <c r="D18" s="49"/>
      <c r="E18" s="50">
        <f t="shared" si="0"/>
        <v>0</v>
      </c>
    </row>
    <row r="19" s="38" customFormat="1" ht="30" customHeight="1" spans="1:5">
      <c r="A19" s="48" t="s">
        <v>900</v>
      </c>
      <c r="B19" s="51">
        <v>9203</v>
      </c>
      <c r="C19" s="49">
        <v>9800</v>
      </c>
      <c r="D19" s="49"/>
      <c r="E19" s="50">
        <f t="shared" si="0"/>
        <v>0</v>
      </c>
    </row>
    <row r="20" s="38" customFormat="1" ht="30" customHeight="1" spans="1:5">
      <c r="A20" s="48" t="s">
        <v>902</v>
      </c>
      <c r="B20" s="51">
        <v>10</v>
      </c>
      <c r="C20" s="49">
        <v>9</v>
      </c>
      <c r="D20" s="49"/>
      <c r="E20" s="50">
        <f t="shared" si="0"/>
        <v>0</v>
      </c>
    </row>
    <row r="21" s="38" customFormat="1" ht="30" customHeight="1" spans="1:5">
      <c r="A21" s="48" t="s">
        <v>904</v>
      </c>
      <c r="B21" s="51">
        <v>179</v>
      </c>
      <c r="C21" s="49">
        <v>157</v>
      </c>
      <c r="D21" s="49"/>
      <c r="E21" s="50">
        <f t="shared" si="0"/>
        <v>0</v>
      </c>
    </row>
    <row r="22" s="38" customFormat="1" ht="30" customHeight="1" spans="1:5">
      <c r="A22" s="48" t="s">
        <v>906</v>
      </c>
      <c r="B22" s="49">
        <v>0</v>
      </c>
      <c r="C22" s="49">
        <v>0</v>
      </c>
      <c r="D22" s="49">
        <v>0</v>
      </c>
      <c r="E22" s="50"/>
    </row>
    <row r="23" s="38" customFormat="1" ht="30" customHeight="1" spans="1:5">
      <c r="A23" s="48" t="s">
        <v>908</v>
      </c>
      <c r="B23" s="51">
        <v>144</v>
      </c>
      <c r="C23" s="49">
        <v>5304</v>
      </c>
      <c r="D23" s="49"/>
      <c r="E23" s="50">
        <f t="shared" si="0"/>
        <v>0</v>
      </c>
    </row>
    <row r="24" s="38" customFormat="1" ht="30" customHeight="1" spans="1:5">
      <c r="A24" s="48" t="s">
        <v>831</v>
      </c>
      <c r="B24" s="49"/>
      <c r="C24" s="49">
        <v>0</v>
      </c>
      <c r="D24" s="49"/>
      <c r="E24" s="50"/>
    </row>
    <row r="25" s="38" customFormat="1" ht="30" customHeight="1" spans="1:5">
      <c r="A25" s="48" t="s">
        <v>910</v>
      </c>
      <c r="B25" s="49"/>
      <c r="C25" s="49">
        <v>0</v>
      </c>
      <c r="D25" s="52"/>
      <c r="E25" s="50"/>
    </row>
    <row r="26" s="38" customFormat="1" ht="30" customHeight="1" spans="1:5">
      <c r="A26" s="48" t="s">
        <v>912</v>
      </c>
      <c r="B26" s="49"/>
      <c r="C26" s="49">
        <v>0</v>
      </c>
      <c r="D26" s="49"/>
      <c r="E26" s="50"/>
    </row>
    <row r="27" s="38" customFormat="1" ht="30" customHeight="1" spans="1:5">
      <c r="A27" s="48" t="s">
        <v>914</v>
      </c>
      <c r="B27" s="49">
        <v>0</v>
      </c>
      <c r="C27" s="49">
        <v>0</v>
      </c>
      <c r="D27" s="49"/>
      <c r="E27" s="50"/>
    </row>
    <row r="28" s="38" customFormat="1" ht="30" customHeight="1" spans="1:5">
      <c r="A28" s="48" t="s">
        <v>916</v>
      </c>
      <c r="B28" s="49">
        <v>0</v>
      </c>
      <c r="C28" s="49">
        <v>0</v>
      </c>
      <c r="D28" s="53"/>
      <c r="E28" s="50"/>
    </row>
    <row r="29" s="38" customFormat="1" ht="30" customHeight="1" spans="1:5">
      <c r="A29" s="48" t="s">
        <v>918</v>
      </c>
      <c r="B29" s="49"/>
      <c r="C29" s="49">
        <v>0</v>
      </c>
      <c r="D29" s="53"/>
      <c r="E29" s="50"/>
    </row>
    <row r="30" s="38" customFormat="1" ht="30" customHeight="1" spans="1:5">
      <c r="A30" s="48" t="s">
        <v>920</v>
      </c>
      <c r="B30" s="49"/>
      <c r="C30" s="49">
        <v>0</v>
      </c>
      <c r="D30" s="49"/>
      <c r="E30" s="50"/>
    </row>
    <row r="31" s="38" customFormat="1" ht="30" customHeight="1" spans="1:5">
      <c r="A31" s="48" t="s">
        <v>921</v>
      </c>
      <c r="B31" s="49"/>
      <c r="C31" s="49">
        <v>0</v>
      </c>
      <c r="D31" s="49"/>
      <c r="E31" s="50"/>
    </row>
    <row r="32" s="38" customFormat="1" ht="30" customHeight="1" spans="1:5">
      <c r="A32" s="48" t="s">
        <v>922</v>
      </c>
      <c r="B32" s="49"/>
      <c r="C32" s="49">
        <v>0</v>
      </c>
      <c r="D32" s="49"/>
      <c r="E32" s="50"/>
    </row>
    <row r="33" s="38" customFormat="1" ht="30" customHeight="1" spans="1:5">
      <c r="A33" s="48" t="s">
        <v>923</v>
      </c>
      <c r="B33" s="49"/>
      <c r="C33" s="49">
        <v>0</v>
      </c>
      <c r="D33" s="49"/>
      <c r="E33" s="50"/>
    </row>
    <row r="34" s="38" customFormat="1" ht="30" customHeight="1" spans="1:5">
      <c r="A34" s="48" t="s">
        <v>646</v>
      </c>
      <c r="B34" s="49">
        <f>B5+B9+B14+B18+B24</f>
        <v>1015246</v>
      </c>
      <c r="C34" s="49">
        <f>C5+C9+C14+C18+C24</f>
        <v>1091030</v>
      </c>
      <c r="D34" s="49">
        <f>D5+D9+D14+D18+D24</f>
        <v>1149924</v>
      </c>
      <c r="E34" s="50">
        <f t="shared" si="0"/>
        <v>113.3</v>
      </c>
    </row>
    <row r="35" s="38" customFormat="1" ht="30" customHeight="1" spans="1:5">
      <c r="A35" s="48" t="s">
        <v>865</v>
      </c>
      <c r="B35" s="49">
        <v>653662</v>
      </c>
      <c r="C35" s="49">
        <v>620886</v>
      </c>
      <c r="D35" s="52">
        <v>627242</v>
      </c>
      <c r="E35" s="50">
        <f t="shared" si="0"/>
        <v>96</v>
      </c>
    </row>
    <row r="36" s="38" customFormat="1" ht="30" customHeight="1" spans="1:5">
      <c r="A36" s="48" t="s">
        <v>69</v>
      </c>
      <c r="B36" s="49">
        <f>B34+B35</f>
        <v>1668908</v>
      </c>
      <c r="C36" s="49">
        <f>C34+C35</f>
        <v>1711916</v>
      </c>
      <c r="D36" s="49">
        <f>D34+D35</f>
        <v>1777166</v>
      </c>
      <c r="E36" s="50">
        <f t="shared" si="0"/>
        <v>106.5</v>
      </c>
    </row>
    <row r="37" s="38" customFormat="1" customHeight="1"/>
    <row r="38" s="38" customFormat="1" customHeight="1" spans="4:4">
      <c r="D38" s="54"/>
    </row>
    <row r="39" s="38" customFormat="1" customHeight="1"/>
    <row r="40" s="38" customFormat="1" customHeight="1"/>
    <row r="41" s="38" customFormat="1" customHeight="1"/>
    <row r="42" s="38" customFormat="1" customHeight="1"/>
    <row r="43" s="38" customFormat="1" customHeight="1"/>
    <row r="44" s="38" customFormat="1" customHeight="1"/>
    <row r="45" s="38" customFormat="1" customHeight="1"/>
    <row r="46" s="38" customFormat="1" customHeight="1"/>
    <row r="47" s="38" customFormat="1" customHeight="1"/>
    <row r="48" s="38" customFormat="1" customHeight="1"/>
    <row r="49" s="38" customFormat="1" customHeight="1"/>
    <row r="50" s="38" customFormat="1" customHeight="1"/>
    <row r="51" s="38" customFormat="1" customHeight="1"/>
    <row r="52" s="38" customFormat="1" customHeight="1"/>
    <row r="53" s="38" customFormat="1" customHeight="1"/>
    <row r="54" s="38" customFormat="1" customHeight="1"/>
    <row r="55" s="38" customFormat="1" customHeight="1"/>
    <row r="56" s="38" customFormat="1" customHeight="1"/>
    <row r="57" s="38" customFormat="1" customHeight="1"/>
    <row r="58" s="38" customFormat="1" customHeight="1"/>
    <row r="59" s="38" customFormat="1" customHeight="1"/>
    <row r="60" s="38" customFormat="1" customHeight="1"/>
    <row r="61" s="38" customFormat="1" customHeight="1"/>
    <row r="62" s="38" customFormat="1" customHeight="1"/>
    <row r="63" s="38" customFormat="1" customHeight="1"/>
    <row r="64" s="38" customFormat="1" customHeight="1"/>
    <row r="65" s="38" customFormat="1" customHeight="1"/>
    <row r="66" s="38" customFormat="1" customHeight="1"/>
    <row r="67" s="38" customFormat="1" customHeight="1"/>
    <row r="68" s="38" customFormat="1" customHeight="1"/>
    <row r="69" s="38" customFormat="1" customHeight="1"/>
    <row r="70" s="38" customFormat="1" customHeight="1"/>
    <row r="71" s="38" customFormat="1" customHeight="1"/>
    <row r="72" s="38" customFormat="1" customHeight="1"/>
    <row r="73" s="38" customFormat="1" customHeight="1"/>
    <row r="74" s="38" customFormat="1" customHeight="1"/>
    <row r="75" s="38" customFormat="1" customHeight="1"/>
    <row r="76" s="38" customFormat="1" customHeight="1"/>
    <row r="77" s="38" customFormat="1" customHeight="1"/>
    <row r="78" s="38" customFormat="1" customHeight="1"/>
    <row r="79" s="38" customFormat="1" customHeight="1"/>
    <row r="80" s="38" customFormat="1" customHeight="1"/>
    <row r="81" s="38" customFormat="1" customHeight="1"/>
    <row r="82" s="38" customFormat="1" customHeight="1"/>
    <row r="83" s="38" customFormat="1" customHeight="1"/>
    <row r="84" s="38" customFormat="1" customHeight="1"/>
    <row r="85" s="38" customFormat="1" customHeight="1"/>
    <row r="86" s="38" customFormat="1" customHeight="1"/>
    <row r="87" s="38" customFormat="1" customHeight="1"/>
    <row r="88" s="38" customFormat="1" customHeight="1"/>
    <row r="89" s="38" customFormat="1" customHeight="1"/>
    <row r="90" s="38" customFormat="1" customHeight="1"/>
    <row r="91" s="38" customFormat="1" customHeight="1"/>
    <row r="92" s="38" customFormat="1" customHeight="1"/>
    <row r="93" s="38" customFormat="1" customHeight="1"/>
    <row r="94" s="38" customFormat="1" customHeight="1"/>
    <row r="95" s="38" customFormat="1" customHeight="1"/>
    <row r="96" s="38" customFormat="1" customHeight="1"/>
    <row r="97" s="38" customFormat="1" customHeight="1"/>
    <row r="98" s="38" customFormat="1" customHeight="1"/>
    <row r="99" s="38" customFormat="1" customHeight="1"/>
    <row r="100" s="38" customFormat="1" customHeight="1"/>
    <row r="101" s="38" customFormat="1" customHeight="1"/>
    <row r="102" s="38" customFormat="1" customHeight="1"/>
    <row r="103" s="38" customFormat="1" customHeight="1"/>
    <row r="104" s="38" customFormat="1" customHeight="1"/>
    <row r="105" s="38" customFormat="1" customHeight="1"/>
    <row r="106" s="38" customFormat="1" customHeight="1"/>
    <row r="107" s="38" customFormat="1" customHeight="1"/>
    <row r="108" s="38" customFormat="1" customHeight="1"/>
    <row r="109" s="38" customFormat="1" customHeight="1"/>
    <row r="110" s="38" customFormat="1" customHeight="1"/>
    <row r="111" s="38" customFormat="1" customHeight="1"/>
    <row r="112" s="38" customFormat="1" customHeight="1"/>
    <row r="113" s="38" customFormat="1" customHeight="1"/>
    <row r="114" s="38" customFormat="1" customHeight="1"/>
    <row r="115" s="38" customFormat="1" customHeight="1"/>
    <row r="116" s="38" customFormat="1" customHeight="1"/>
    <row r="117" s="38" customFormat="1" customHeight="1"/>
    <row r="118" s="38" customFormat="1" customHeight="1"/>
    <row r="119" s="38" customFormat="1" customHeight="1"/>
    <row r="120" s="38" customFormat="1" customHeight="1"/>
    <row r="121" s="38" customFormat="1" customHeight="1"/>
    <row r="122" s="38" customFormat="1" customHeight="1"/>
    <row r="123" s="38" customFormat="1" customHeight="1"/>
    <row r="124" s="38" customFormat="1" customHeight="1"/>
    <row r="125" s="38" customFormat="1" customHeight="1"/>
    <row r="126" s="38" customFormat="1" customHeight="1"/>
    <row r="127" s="38" customFormat="1" customHeight="1"/>
    <row r="128" s="38" customFormat="1" customHeight="1"/>
    <row r="129" s="38" customFormat="1" customHeight="1"/>
    <row r="130" s="38" customFormat="1" customHeight="1"/>
    <row r="131" s="38" customFormat="1" customHeight="1"/>
    <row r="132" s="38" customFormat="1" customHeight="1"/>
    <row r="133" s="38" customFormat="1" customHeight="1"/>
    <row r="134" s="38" customFormat="1" customHeight="1"/>
    <row r="135" s="38" customFormat="1" customHeight="1"/>
    <row r="136" s="38" customFormat="1" customHeight="1"/>
    <row r="137" s="38" customFormat="1" customHeight="1"/>
    <row r="138" s="38" customFormat="1" customHeight="1"/>
    <row r="139" s="38" customFormat="1" customHeight="1"/>
    <row r="140" s="38" customFormat="1" customHeight="1"/>
    <row r="141" s="38" customFormat="1" customHeight="1"/>
    <row r="142" s="38" customFormat="1" customHeight="1"/>
    <row r="143" s="38" customFormat="1" customHeight="1"/>
    <row r="144" s="38" customFormat="1" customHeight="1"/>
    <row r="145" s="38" customFormat="1" customHeight="1"/>
    <row r="146" s="38" customFormat="1" customHeight="1"/>
    <row r="147" s="38" customFormat="1" customHeight="1"/>
    <row r="148" s="38" customFormat="1" customHeight="1"/>
    <row r="149" s="38" customFormat="1" customHeight="1"/>
    <row r="150" s="38" customFormat="1" customHeight="1"/>
    <row r="151" s="38" customFormat="1" customHeight="1"/>
    <row r="152" s="38" customFormat="1" customHeight="1"/>
    <row r="153" s="38" customFormat="1" customHeight="1"/>
    <row r="154" s="38" customFormat="1" customHeight="1"/>
    <row r="155" s="38" customFormat="1" customHeight="1"/>
    <row r="156" s="38" customFormat="1" customHeight="1"/>
    <row r="157" s="38" customFormat="1" customHeight="1"/>
    <row r="158" s="38" customFormat="1" customHeight="1"/>
    <row r="159" s="38" customFormat="1" customHeight="1"/>
    <row r="160" s="38" customFormat="1" customHeight="1"/>
    <row r="161" s="38" customFormat="1" customHeight="1"/>
    <row r="162" s="38" customFormat="1" customHeight="1"/>
    <row r="163" s="38" customFormat="1" customHeight="1"/>
    <row r="164" s="38" customFormat="1" customHeight="1"/>
    <row r="165" s="38" customFormat="1" customHeight="1"/>
    <row r="166" s="38" customFormat="1" customHeight="1"/>
    <row r="167" s="38" customFormat="1" customHeight="1"/>
    <row r="168" s="38" customFormat="1" customHeight="1"/>
    <row r="169" s="38" customFormat="1" customHeight="1"/>
    <row r="170" s="38" customFormat="1" customHeight="1"/>
    <row r="171" s="38" customFormat="1" customHeight="1"/>
    <row r="172" s="38" customFormat="1" customHeight="1"/>
    <row r="173" s="38" customFormat="1" customHeight="1"/>
    <row r="174" s="38" customFormat="1" customHeight="1"/>
    <row r="175" s="38" customFormat="1" customHeight="1"/>
    <row r="176" s="38" customFormat="1" customHeight="1"/>
    <row r="177" s="38" customFormat="1" customHeight="1"/>
    <row r="178" s="38" customFormat="1" customHeight="1"/>
    <row r="179" s="38" customFormat="1" customHeight="1"/>
    <row r="180" s="38" customFormat="1" customHeight="1"/>
    <row r="181" s="38" customFormat="1" customHeight="1"/>
    <row r="182" s="38" customFormat="1" customHeight="1"/>
    <row r="183" s="38" customFormat="1" customHeight="1"/>
    <row r="184" s="38" customFormat="1" customHeight="1"/>
    <row r="185" s="38" customFormat="1" customHeight="1"/>
    <row r="186" s="38" customFormat="1" customHeight="1"/>
    <row r="187" s="38" customFormat="1" customHeight="1"/>
    <row r="188" s="38" customFormat="1" customHeight="1"/>
    <row r="189" s="38" customFormat="1" customHeight="1"/>
    <row r="190" s="38" customFormat="1" customHeight="1"/>
    <row r="191" s="38" customFormat="1" customHeight="1"/>
    <row r="192" s="38" customFormat="1" customHeight="1"/>
    <row r="193" s="38" customFormat="1" customHeight="1"/>
    <row r="194" s="38" customFormat="1" customHeight="1"/>
    <row r="195" s="38" customFormat="1" customHeight="1"/>
    <row r="196" s="38" customFormat="1" customHeight="1"/>
    <row r="197" s="38" customFormat="1" customHeight="1"/>
    <row r="198" s="38" customFormat="1" customHeight="1"/>
    <row r="199" s="38" customFormat="1" customHeight="1"/>
    <row r="200" s="38" customFormat="1" customHeight="1"/>
    <row r="201" s="38" customFormat="1" customHeight="1"/>
    <row r="202" s="38" customFormat="1" customHeight="1"/>
    <row r="203" s="38" customFormat="1" customHeight="1"/>
    <row r="204" s="38" customFormat="1" customHeight="1"/>
    <row r="205" s="38" customFormat="1" customHeight="1"/>
    <row r="206" s="38" customFormat="1" customHeight="1"/>
    <row r="207" s="38" customFormat="1" customHeight="1"/>
    <row r="208" s="38" customFormat="1" customHeight="1"/>
    <row r="209" s="38" customFormat="1" customHeight="1"/>
    <row r="210" s="38" customFormat="1" customHeight="1"/>
    <row r="211" s="38" customFormat="1" customHeight="1"/>
    <row r="212" s="38" customFormat="1" customHeight="1"/>
    <row r="213" s="38" customFormat="1" customHeight="1"/>
    <row r="214" s="38" customFormat="1" customHeight="1"/>
    <row r="215" s="38" customFormat="1" customHeight="1"/>
    <row r="216" s="38" customFormat="1" customHeight="1"/>
    <row r="217" s="38" customFormat="1" customHeight="1"/>
    <row r="218" s="38" customFormat="1" customHeight="1"/>
    <row r="219" s="38" customFormat="1" customHeight="1"/>
    <row r="220" s="38" customFormat="1" customHeight="1"/>
    <row r="221" s="38" customFormat="1" customHeight="1"/>
    <row r="222" s="38" customFormat="1" customHeight="1"/>
    <row r="223" s="38" customFormat="1" customHeight="1"/>
    <row r="224" s="38" customFormat="1" customHeight="1"/>
    <row r="225" s="38" customFormat="1" customHeight="1"/>
    <row r="226" s="38" customFormat="1" customHeight="1"/>
    <row r="227" s="38" customFormat="1" customHeight="1"/>
    <row r="228" s="38" customFormat="1" customHeight="1"/>
    <row r="229" s="38" customFormat="1" customHeight="1"/>
    <row r="230" s="38" customFormat="1" customHeight="1"/>
    <row r="231" s="38" customFormat="1" customHeight="1"/>
    <row r="232" s="38" customFormat="1" customHeight="1"/>
    <row r="233" s="38" customFormat="1" customHeight="1"/>
    <row r="234" s="38" customFormat="1" customHeight="1"/>
    <row r="235" s="38" customFormat="1" customHeight="1"/>
    <row r="236" s="38" customFormat="1" customHeight="1"/>
    <row r="237" s="38" customFormat="1" customHeight="1"/>
    <row r="238" s="38" customFormat="1" customHeight="1"/>
    <row r="239" s="38" customFormat="1" customHeight="1"/>
    <row r="240" s="38" customFormat="1" customHeight="1"/>
    <row r="241" s="38" customFormat="1" customHeight="1"/>
    <row r="242" s="38" customFormat="1" customHeight="1"/>
    <row r="243" s="38" customFormat="1" customHeight="1"/>
    <row r="244" s="38" customFormat="1" customHeight="1"/>
    <row r="245" s="38" customFormat="1" customHeight="1"/>
    <row r="246" s="38" customFormat="1" customHeight="1"/>
    <row r="247" s="38" customFormat="1" customHeight="1"/>
    <row r="248" s="38" customFormat="1" customHeight="1"/>
    <row r="249" s="38" customFormat="1" customHeight="1"/>
    <row r="250" s="38" customFormat="1" customHeight="1"/>
    <row r="251" s="38" customFormat="1" customHeight="1"/>
    <row r="252" s="38" customFormat="1" customHeight="1"/>
    <row r="253" s="38" customFormat="1" customHeight="1"/>
    <row r="254" s="38" customFormat="1" customHeight="1"/>
    <row r="255" s="38" customFormat="1" customHeight="1"/>
    <row r="256" s="38" customFormat="1" customHeight="1"/>
    <row r="257" s="38" customFormat="1" customHeight="1"/>
    <row r="258" s="38" customFormat="1" customHeight="1"/>
    <row r="259" s="38" customFormat="1" customHeight="1"/>
    <row r="260" s="38" customFormat="1" customHeight="1"/>
    <row r="261" s="38" customFormat="1" customHeight="1"/>
    <row r="262" s="38" customFormat="1" customHeight="1"/>
    <row r="263" s="38" customFormat="1" customHeight="1"/>
    <row r="264" s="38" customFormat="1" customHeight="1"/>
    <row r="265" s="38" customFormat="1" customHeight="1"/>
    <row r="266" s="38" customFormat="1" customHeight="1"/>
    <row r="267" s="38" customFormat="1" customHeight="1"/>
    <row r="268" s="38" customFormat="1" customHeight="1"/>
    <row r="269" s="38" customFormat="1" customHeight="1"/>
    <row r="270" s="38" customFormat="1" customHeight="1"/>
    <row r="271" s="38" customFormat="1" customHeight="1"/>
    <row r="272" s="38" customFormat="1" customHeight="1"/>
    <row r="273" s="38" customFormat="1" customHeight="1"/>
    <row r="274" s="38" customFormat="1" customHeight="1"/>
    <row r="275" s="38" customFormat="1" customHeight="1"/>
    <row r="276" s="38" customFormat="1" customHeight="1"/>
    <row r="277" s="38" customFormat="1" customHeight="1"/>
    <row r="278" s="38" customFormat="1" customHeight="1"/>
    <row r="279" s="38" customFormat="1" customHeight="1"/>
    <row r="280" s="38" customFormat="1" customHeight="1"/>
    <row r="281" s="38" customFormat="1" customHeight="1"/>
    <row r="282" s="38" customFormat="1" customHeight="1"/>
    <row r="283" s="38" customFormat="1" customHeight="1"/>
    <row r="284" s="38" customFormat="1" customHeight="1"/>
    <row r="285" s="38" customFormat="1" customHeight="1"/>
    <row r="286" s="38" customFormat="1" customHeight="1"/>
    <row r="287" s="38" customFormat="1" customHeight="1"/>
    <row r="288" s="38" customFormat="1" customHeight="1"/>
    <row r="289" s="38" customFormat="1" customHeight="1"/>
    <row r="290" s="38" customFormat="1" customHeight="1"/>
    <row r="291" s="38" customFormat="1" customHeight="1"/>
    <row r="292" s="38" customFormat="1" customHeight="1"/>
    <row r="293" s="38" customFormat="1" customHeight="1"/>
    <row r="294" s="38" customFormat="1" customHeight="1"/>
    <row r="295" s="38" customFormat="1" customHeight="1"/>
    <row r="296" s="38" customFormat="1" customHeight="1"/>
    <row r="297" s="38" customFormat="1" customHeight="1"/>
    <row r="298" s="38" customFormat="1" customHeight="1"/>
    <row r="299" s="38" customFormat="1" customHeight="1"/>
    <row r="300" s="38" customFormat="1" customHeight="1"/>
    <row r="301" s="38" customFormat="1" customHeight="1"/>
    <row r="302" s="38" customFormat="1" customHeight="1"/>
    <row r="303" s="38" customFormat="1" customHeight="1"/>
    <row r="304" s="38" customFormat="1" customHeight="1"/>
    <row r="305" s="38" customFormat="1" customHeight="1"/>
    <row r="306" s="38" customFormat="1" customHeight="1"/>
    <row r="307" s="38" customFormat="1" customHeight="1"/>
    <row r="308" s="38" customFormat="1" customHeight="1"/>
    <row r="309" s="38" customFormat="1" customHeight="1"/>
    <row r="310" s="38" customFormat="1" customHeight="1"/>
    <row r="311" s="38" customFormat="1" customHeight="1"/>
    <row r="312" s="38" customFormat="1" customHeight="1"/>
    <row r="313" s="38" customFormat="1" customHeight="1"/>
    <row r="314" s="38" customFormat="1" customHeight="1"/>
    <row r="315" s="38" customFormat="1" customHeight="1"/>
    <row r="316" s="38" customFormat="1" customHeight="1"/>
    <row r="317" s="38" customFormat="1" customHeight="1"/>
    <row r="318" s="38" customFormat="1" customHeight="1"/>
    <row r="319" s="38" customFormat="1" customHeight="1"/>
    <row r="320" s="38" customFormat="1" customHeight="1"/>
    <row r="321" s="38" customFormat="1" customHeight="1"/>
    <row r="322" s="38" customFormat="1" customHeight="1"/>
    <row r="323" s="38" customFormat="1" customHeight="1"/>
    <row r="324" s="38" customFormat="1" customHeight="1"/>
    <row r="325" s="38" customFormat="1" customHeight="1"/>
    <row r="326" s="38" customFormat="1" customHeight="1"/>
    <row r="327" s="38" customFormat="1" customHeight="1"/>
    <row r="328" s="38" customFormat="1" customHeight="1"/>
    <row r="329" s="38" customFormat="1" customHeight="1"/>
    <row r="330" s="38" customFormat="1" customHeight="1"/>
    <row r="331" s="38" customFormat="1" customHeight="1"/>
    <row r="332" s="38" customFormat="1" customHeight="1"/>
    <row r="333" s="38" customFormat="1" customHeight="1"/>
    <row r="334" s="38" customFormat="1" customHeight="1"/>
    <row r="335" s="38" customFormat="1" customHeight="1"/>
    <row r="336" s="38" customFormat="1" customHeight="1"/>
    <row r="337" s="38" customFormat="1" customHeight="1"/>
    <row r="338" s="38" customFormat="1" customHeight="1"/>
    <row r="339" s="38" customFormat="1" customHeight="1"/>
    <row r="340" s="38" customFormat="1" customHeight="1"/>
    <row r="341" s="38" customFormat="1" customHeight="1"/>
    <row r="342" s="38" customFormat="1" customHeight="1"/>
    <row r="343" s="38" customFormat="1" customHeight="1"/>
    <row r="344" s="38" customFormat="1" customHeight="1"/>
    <row r="345" s="38" customFormat="1" customHeight="1"/>
    <row r="346" s="38" customFormat="1" customHeight="1"/>
    <row r="347" s="38" customFormat="1" customHeight="1"/>
    <row r="348" s="38" customFormat="1" customHeight="1"/>
    <row r="349" s="38" customFormat="1" customHeight="1"/>
    <row r="350" s="38" customFormat="1" customHeight="1"/>
    <row r="351" s="38" customFormat="1" customHeight="1"/>
    <row r="352" s="38" customFormat="1" customHeight="1"/>
    <row r="353" s="38" customFormat="1" customHeight="1"/>
    <row r="354" s="38" customFormat="1" customHeight="1"/>
    <row r="355" s="38" customFormat="1" customHeight="1"/>
    <row r="356" s="38" customFormat="1" customHeight="1"/>
    <row r="357" s="38" customFormat="1" customHeight="1"/>
    <row r="358" s="38" customFormat="1" customHeight="1"/>
    <row r="359" s="38" customFormat="1" customHeight="1"/>
    <row r="360" s="38" customFormat="1" customHeight="1"/>
    <row r="361" s="38" customFormat="1" customHeight="1"/>
    <row r="362" s="38" customFormat="1" customHeight="1"/>
    <row r="363" s="38" customFormat="1" customHeight="1"/>
    <row r="364" s="38" customFormat="1" customHeight="1"/>
    <row r="365" s="38" customFormat="1" customHeight="1"/>
    <row r="366" s="38" customFormat="1" customHeight="1"/>
    <row r="367" s="38" customFormat="1" customHeight="1"/>
    <row r="368" s="38" customFormat="1" customHeight="1"/>
    <row r="369" s="38" customFormat="1" customHeight="1"/>
    <row r="370" s="38" customFormat="1" customHeight="1"/>
    <row r="371" s="38" customFormat="1" customHeight="1"/>
    <row r="372" s="38" customFormat="1" customHeight="1"/>
    <row r="373" s="38" customFormat="1" customHeight="1"/>
    <row r="374" s="38" customFormat="1" customHeight="1"/>
    <row r="375" s="38" customFormat="1" customHeight="1"/>
    <row r="376" s="38" customFormat="1" customHeight="1"/>
    <row r="377" s="38" customFormat="1" customHeight="1"/>
    <row r="378" s="38" customFormat="1" customHeight="1"/>
    <row r="379" s="38" customFormat="1" customHeight="1"/>
    <row r="380" s="38" customFormat="1" customHeight="1"/>
    <row r="381" s="38" customFormat="1" customHeight="1"/>
    <row r="382" s="38" customFormat="1" customHeight="1"/>
    <row r="383" s="38" customFormat="1" customHeight="1"/>
    <row r="384" s="38" customFormat="1" customHeight="1"/>
    <row r="385" s="38" customFormat="1" customHeight="1"/>
    <row r="386" s="38" customFormat="1" customHeight="1"/>
    <row r="387" s="38" customFormat="1" customHeight="1"/>
    <row r="388" s="38" customFormat="1" customHeight="1"/>
    <row r="389" s="38" customFormat="1" customHeight="1"/>
    <row r="390" s="38" customFormat="1" customHeight="1"/>
    <row r="391" s="38" customFormat="1" customHeight="1"/>
    <row r="392" s="38" customFormat="1" customHeight="1"/>
    <row r="393" s="38" customFormat="1" customHeight="1"/>
    <row r="394" s="38" customFormat="1" customHeight="1"/>
    <row r="395" s="38" customFormat="1" customHeight="1"/>
    <row r="396" s="38" customFormat="1" customHeight="1"/>
    <row r="397" s="38" customFormat="1" customHeight="1"/>
    <row r="398" s="38" customFormat="1" customHeight="1"/>
    <row r="399" s="38" customFormat="1" customHeight="1"/>
    <row r="400" s="38" customFormat="1" customHeight="1"/>
    <row r="401" s="38" customFormat="1" customHeight="1"/>
    <row r="402" s="38" customFormat="1" customHeight="1"/>
    <row r="403" s="38" customFormat="1" customHeight="1"/>
    <row r="404" s="38" customFormat="1" customHeight="1"/>
    <row r="405" s="38" customFormat="1" customHeight="1"/>
    <row r="406" s="38" customFormat="1" customHeight="1"/>
    <row r="407" s="38" customFormat="1" customHeight="1"/>
    <row r="408" s="38" customFormat="1" customHeight="1"/>
    <row r="409" s="38" customFormat="1" customHeight="1"/>
    <row r="410" s="38" customFormat="1" customHeight="1"/>
    <row r="411" s="38" customFormat="1" customHeight="1"/>
    <row r="412" s="38" customFormat="1" customHeight="1"/>
    <row r="413" s="38" customFormat="1" customHeight="1"/>
    <row r="414" s="38" customFormat="1" customHeight="1"/>
    <row r="415" s="38" customFormat="1" customHeight="1"/>
    <row r="416" s="38" customFormat="1" customHeight="1"/>
    <row r="417" s="38" customFormat="1" customHeight="1"/>
    <row r="418" s="38" customFormat="1" customHeight="1"/>
    <row r="419" s="38" customFormat="1" customHeight="1"/>
    <row r="420" s="38" customFormat="1" customHeight="1"/>
    <row r="421" s="38" customFormat="1" customHeight="1"/>
    <row r="422" s="38" customFormat="1" customHeight="1"/>
    <row r="423" s="38" customFormat="1" customHeight="1"/>
    <row r="424" s="38" customFormat="1" customHeight="1"/>
    <row r="425" s="38" customFormat="1" customHeight="1"/>
    <row r="426" s="38" customFormat="1" customHeight="1"/>
    <row r="427" s="38" customFormat="1" customHeight="1"/>
    <row r="428" s="38" customFormat="1" customHeight="1"/>
    <row r="429" s="38" customFormat="1" customHeight="1"/>
    <row r="430" s="38" customFormat="1" customHeight="1"/>
    <row r="431" s="38" customFormat="1" customHeight="1"/>
    <row r="432" s="38" customFormat="1" customHeight="1"/>
    <row r="433" s="38" customFormat="1" customHeight="1"/>
    <row r="434" s="38" customFormat="1" customHeight="1"/>
    <row r="435" s="38" customFormat="1" customHeight="1"/>
    <row r="436" s="38" customFormat="1" customHeight="1"/>
    <row r="437" s="38" customFormat="1" customHeight="1"/>
    <row r="438" s="38" customFormat="1" customHeight="1"/>
    <row r="439" s="38" customFormat="1" customHeight="1"/>
    <row r="440" s="38" customFormat="1" customHeight="1"/>
    <row r="441" s="38" customFormat="1" customHeight="1"/>
    <row r="442" s="38" customFormat="1" customHeight="1"/>
    <row r="443" s="38" customFormat="1" customHeight="1"/>
    <row r="444" s="38" customFormat="1" customHeight="1"/>
    <row r="445" s="38" customFormat="1" customHeight="1"/>
    <row r="446" s="38" customFormat="1" customHeight="1"/>
    <row r="447" s="38" customFormat="1" customHeight="1"/>
    <row r="448" s="38" customFormat="1" customHeight="1"/>
    <row r="449" s="38" customFormat="1" customHeight="1"/>
    <row r="450" s="38" customFormat="1" customHeight="1"/>
    <row r="451" s="38" customFormat="1" customHeight="1"/>
    <row r="452" s="38" customFormat="1" customHeight="1"/>
    <row r="453" s="38" customFormat="1" customHeight="1"/>
    <row r="454" s="38" customFormat="1" customHeight="1"/>
    <row r="455" s="38" customFormat="1" customHeight="1"/>
    <row r="456" s="38" customFormat="1" customHeight="1"/>
    <row r="457" s="38" customFormat="1" customHeight="1"/>
    <row r="458" s="38" customFormat="1" customHeight="1"/>
    <row r="459" s="38" customFormat="1" customHeight="1"/>
    <row r="460" s="38" customFormat="1" customHeight="1"/>
    <row r="461" s="38" customFormat="1" customHeight="1"/>
    <row r="462" s="38" customFormat="1" customHeight="1"/>
    <row r="463" s="38" customFormat="1" customHeight="1"/>
    <row r="464" s="38" customFormat="1" customHeight="1"/>
    <row r="465" s="38" customFormat="1" customHeight="1"/>
    <row r="466" s="38" customFormat="1" customHeight="1"/>
    <row r="467" s="38" customFormat="1" customHeight="1"/>
    <row r="468" s="38" customFormat="1" customHeight="1"/>
    <row r="469" s="38" customFormat="1" customHeight="1"/>
    <row r="470" s="38" customFormat="1" customHeight="1"/>
    <row r="471" s="38" customFormat="1" customHeight="1"/>
    <row r="472" s="38" customFormat="1" customHeight="1"/>
    <row r="473" s="38" customFormat="1" customHeight="1"/>
    <row r="474" s="38" customFormat="1" customHeight="1"/>
    <row r="475" s="38" customFormat="1" customHeight="1"/>
    <row r="476" s="38" customFormat="1" customHeight="1"/>
    <row r="477" s="38" customFormat="1" customHeight="1"/>
    <row r="478" s="38" customFormat="1" customHeight="1"/>
    <row r="479" s="38" customFormat="1" customHeight="1"/>
    <row r="480" s="38" customFormat="1" customHeight="1"/>
    <row r="481" s="38" customFormat="1" customHeight="1"/>
    <row r="482" s="38" customFormat="1" customHeight="1"/>
    <row r="483" s="38" customFormat="1" customHeight="1"/>
    <row r="484" s="38" customFormat="1" customHeight="1"/>
    <row r="485" s="38" customFormat="1" customHeight="1"/>
    <row r="486" s="38" customFormat="1" customHeight="1"/>
    <row r="487" s="38" customFormat="1" customHeight="1"/>
    <row r="488" s="38" customFormat="1" customHeight="1"/>
    <row r="489" s="38" customFormat="1" customHeight="1"/>
    <row r="490" s="38" customFormat="1" customHeight="1"/>
    <row r="491" s="38" customFormat="1" customHeight="1"/>
    <row r="492" s="38" customFormat="1" customHeight="1"/>
    <row r="493" s="38" customFormat="1" customHeight="1"/>
    <row r="494" s="38" customFormat="1" customHeight="1"/>
    <row r="495" s="38" customFormat="1" customHeight="1"/>
    <row r="496" s="38" customFormat="1" customHeight="1"/>
    <row r="497" s="38" customFormat="1" customHeight="1"/>
    <row r="498" s="38" customFormat="1" customHeight="1"/>
    <row r="499" s="38" customFormat="1" customHeight="1"/>
    <row r="500" s="38" customFormat="1" customHeight="1"/>
    <row r="501" s="38" customFormat="1" customHeight="1"/>
    <row r="502" s="38" customFormat="1" customHeight="1"/>
    <row r="503" s="38" customFormat="1" customHeight="1"/>
    <row r="504" s="38" customFormat="1" customHeight="1"/>
    <row r="505" s="38" customFormat="1" customHeight="1"/>
    <row r="506" s="38" customFormat="1" customHeight="1"/>
    <row r="507" s="38" customFormat="1" customHeight="1"/>
    <row r="508" s="38" customFormat="1" customHeight="1"/>
    <row r="509" s="38" customFormat="1" customHeight="1"/>
    <row r="510" s="38" customFormat="1" customHeight="1"/>
    <row r="511" s="38" customFormat="1" customHeight="1"/>
    <row r="512" s="38" customFormat="1" customHeight="1"/>
    <row r="513" s="38" customFormat="1" customHeight="1"/>
    <row r="514" s="38" customFormat="1" customHeight="1"/>
    <row r="515" s="38" customFormat="1" customHeight="1"/>
    <row r="516" s="38" customFormat="1" customHeight="1"/>
    <row r="517" s="38" customFormat="1" customHeight="1"/>
    <row r="518" s="38" customFormat="1" customHeight="1"/>
    <row r="519" s="38" customFormat="1" customHeight="1"/>
    <row r="520" s="38" customFormat="1" customHeight="1"/>
    <row r="521" s="38" customFormat="1" customHeight="1"/>
    <row r="522" s="38" customFormat="1" customHeight="1"/>
    <row r="523" s="38" customFormat="1" customHeight="1"/>
    <row r="524" s="38" customFormat="1" customHeight="1"/>
    <row r="525" s="38" customFormat="1" customHeight="1"/>
    <row r="526" s="38" customFormat="1" customHeight="1"/>
    <row r="527" s="38" customFormat="1" customHeight="1"/>
    <row r="528" s="38" customFormat="1" customHeight="1"/>
    <row r="529" s="38" customFormat="1" customHeight="1"/>
    <row r="530" s="38" customFormat="1" customHeight="1"/>
    <row r="531" s="38" customFormat="1" customHeight="1"/>
    <row r="532" s="38" customFormat="1" customHeight="1"/>
    <row r="533" s="38" customFormat="1" customHeight="1"/>
    <row r="534" s="38" customFormat="1" customHeight="1"/>
    <row r="535" s="38" customFormat="1" customHeight="1"/>
    <row r="536" s="38" customFormat="1" customHeight="1"/>
    <row r="537" s="38" customFormat="1" customHeight="1"/>
    <row r="538" s="38" customFormat="1" customHeight="1"/>
    <row r="539" s="38" customFormat="1" customHeight="1"/>
    <row r="540" s="38" customFormat="1" customHeight="1"/>
    <row r="541" s="38" customFormat="1" customHeight="1"/>
    <row r="542" s="38" customFormat="1" customHeight="1"/>
    <row r="543" s="38" customFormat="1" customHeight="1"/>
    <row r="544" s="38" customFormat="1" customHeight="1"/>
    <row r="545" s="38" customFormat="1" customHeight="1"/>
    <row r="546" s="38" customFormat="1" customHeight="1"/>
    <row r="547" s="38" customFormat="1" customHeight="1"/>
    <row r="548" s="38" customFormat="1" customHeight="1"/>
    <row r="549" s="38" customFormat="1" customHeight="1"/>
    <row r="550" s="38" customFormat="1" customHeight="1"/>
    <row r="551" s="38" customFormat="1" customHeight="1"/>
    <row r="552" s="38" customFormat="1" customHeight="1"/>
    <row r="553" s="38" customFormat="1" customHeight="1"/>
    <row r="554" s="38" customFormat="1" customHeight="1"/>
    <row r="555" s="38" customFormat="1" customHeight="1"/>
    <row r="556" s="38" customFormat="1" customHeight="1"/>
    <row r="557" s="38" customFormat="1" customHeight="1"/>
    <row r="558" s="38" customFormat="1" customHeight="1"/>
    <row r="559" s="38" customFormat="1" customHeight="1"/>
    <row r="560" s="38" customFormat="1" customHeight="1"/>
    <row r="561" s="38" customFormat="1" customHeight="1"/>
    <row r="562" s="38" customFormat="1" customHeight="1"/>
    <row r="563" s="38" customFormat="1" customHeight="1"/>
    <row r="564" s="38" customFormat="1" customHeight="1"/>
    <row r="565" s="38" customFormat="1" customHeight="1"/>
    <row r="566" s="38" customFormat="1" customHeight="1"/>
    <row r="567" s="38" customFormat="1" customHeight="1"/>
    <row r="568" s="38" customFormat="1" customHeight="1"/>
    <row r="569" s="38" customFormat="1" customHeight="1"/>
    <row r="570" s="38" customFormat="1" customHeight="1"/>
    <row r="571" s="38" customFormat="1" customHeight="1"/>
    <row r="572" s="38" customFormat="1" customHeight="1"/>
    <row r="573" s="38" customFormat="1" customHeight="1"/>
    <row r="574" s="38" customFormat="1" customHeight="1"/>
    <row r="575" s="38" customFormat="1" customHeight="1"/>
    <row r="576" s="38" customFormat="1" customHeight="1"/>
    <row r="577" s="38" customFormat="1" customHeight="1"/>
    <row r="578" s="38" customFormat="1" customHeight="1"/>
    <row r="579" s="38" customFormat="1" customHeight="1"/>
    <row r="580" s="38" customFormat="1" customHeight="1"/>
    <row r="581" s="38" customFormat="1" customHeight="1"/>
    <row r="582" s="38" customFormat="1" customHeight="1"/>
    <row r="583" s="38" customFormat="1" customHeight="1"/>
    <row r="584" s="38" customFormat="1" customHeight="1"/>
    <row r="585" s="38" customFormat="1" customHeight="1"/>
    <row r="586" s="38" customFormat="1" customHeight="1"/>
    <row r="587" s="38" customFormat="1" customHeight="1"/>
    <row r="588" s="38" customFormat="1" customHeight="1"/>
    <row r="589" s="38" customFormat="1" customHeight="1"/>
    <row r="590" s="38" customFormat="1" customHeight="1"/>
    <row r="591" s="38" customFormat="1" customHeight="1"/>
    <row r="592" s="38" customFormat="1" customHeight="1"/>
    <row r="593" s="38" customFormat="1" customHeight="1"/>
    <row r="594" s="38" customFormat="1" customHeight="1"/>
    <row r="595" s="38" customFormat="1" customHeight="1"/>
    <row r="596" s="38" customFormat="1" customHeight="1"/>
    <row r="597" s="38" customFormat="1" customHeight="1"/>
    <row r="598" s="38" customFormat="1" customHeight="1"/>
    <row r="599" s="38" customFormat="1" customHeight="1"/>
    <row r="600" s="38" customFormat="1" customHeight="1"/>
    <row r="601" s="38" customFormat="1" customHeight="1"/>
    <row r="602" s="38" customFormat="1" customHeight="1"/>
    <row r="603" s="38" customFormat="1" customHeight="1"/>
    <row r="604" s="38" customFormat="1" customHeight="1"/>
    <row r="605" s="38" customFormat="1" customHeight="1"/>
    <row r="606" s="38" customFormat="1" customHeight="1"/>
    <row r="607" s="38" customFormat="1" customHeight="1"/>
    <row r="608" s="38" customFormat="1" customHeight="1"/>
    <row r="609" s="38" customFormat="1" customHeight="1"/>
    <row r="610" s="38" customFormat="1" customHeight="1"/>
    <row r="611" s="38" customFormat="1" customHeight="1"/>
    <row r="612" s="38" customFormat="1" customHeight="1"/>
    <row r="613" s="38" customFormat="1" customHeight="1"/>
    <row r="614" s="38" customFormat="1" customHeight="1"/>
    <row r="615" s="38" customFormat="1" customHeight="1"/>
    <row r="616" s="38" customFormat="1" customHeight="1"/>
    <row r="617" s="38" customFormat="1" customHeight="1"/>
    <row r="618" s="38" customFormat="1" customHeight="1"/>
    <row r="619" s="38" customFormat="1" customHeight="1"/>
    <row r="620" s="38" customFormat="1" customHeight="1"/>
    <row r="621" s="38" customFormat="1" customHeight="1"/>
    <row r="622" s="38" customFormat="1" customHeight="1"/>
    <row r="623" s="38" customFormat="1" customHeight="1"/>
    <row r="624" s="38" customFormat="1" customHeight="1"/>
    <row r="625" s="38" customFormat="1" customHeight="1"/>
    <row r="626" s="38" customFormat="1" customHeight="1"/>
    <row r="627" s="38" customFormat="1" customHeight="1"/>
    <row r="628" s="38" customFormat="1" customHeight="1"/>
    <row r="629" s="38" customFormat="1" customHeight="1"/>
    <row r="630" s="38" customFormat="1" customHeight="1"/>
    <row r="631" s="38" customFormat="1" customHeight="1"/>
    <row r="632" s="38" customFormat="1" customHeight="1"/>
    <row r="633" s="38" customFormat="1" customHeight="1"/>
    <row r="634" s="38" customFormat="1" customHeight="1"/>
    <row r="635" s="38" customFormat="1" customHeight="1"/>
    <row r="636" s="38" customFormat="1" customHeight="1"/>
    <row r="637" s="38" customFormat="1" customHeight="1"/>
    <row r="638" s="38" customFormat="1" customHeight="1"/>
    <row r="639" s="38" customFormat="1" customHeight="1"/>
    <row r="640" s="38" customFormat="1" customHeight="1"/>
    <row r="641" s="38" customFormat="1" customHeight="1"/>
    <row r="642" s="38" customFormat="1" customHeight="1"/>
    <row r="643" s="38" customFormat="1" customHeight="1"/>
    <row r="644" s="38" customFormat="1" customHeight="1"/>
    <row r="645" s="38" customFormat="1" customHeight="1"/>
    <row r="646" s="38" customFormat="1" customHeight="1"/>
    <row r="647" s="38" customFormat="1" customHeight="1"/>
    <row r="648" s="38" customFormat="1" customHeight="1"/>
    <row r="649" s="38" customFormat="1" customHeight="1"/>
    <row r="650" s="38" customFormat="1" customHeight="1"/>
    <row r="651" s="38" customFormat="1" customHeight="1"/>
    <row r="652" s="38" customFormat="1" customHeight="1"/>
    <row r="653" s="38" customFormat="1" customHeight="1"/>
    <row r="654" s="38" customFormat="1" customHeight="1"/>
    <row r="655" s="38" customFormat="1" customHeight="1"/>
    <row r="656" s="38" customFormat="1" customHeight="1"/>
    <row r="657" s="38" customFormat="1" customHeight="1"/>
    <row r="658" s="38" customFormat="1" customHeight="1"/>
    <row r="659" s="38" customFormat="1" customHeight="1"/>
    <row r="660" s="38" customFormat="1" customHeight="1"/>
    <row r="661" s="38" customFormat="1" customHeight="1"/>
    <row r="662" s="38" customFormat="1" customHeight="1"/>
    <row r="663" s="38" customFormat="1" customHeight="1"/>
    <row r="664" s="38" customFormat="1" customHeight="1"/>
    <row r="665" s="38" customFormat="1" customHeight="1"/>
    <row r="666" s="38" customFormat="1" customHeight="1"/>
    <row r="667" s="38" customFormat="1" customHeight="1"/>
    <row r="668" s="38" customFormat="1" customHeight="1"/>
    <row r="669" s="38" customFormat="1" customHeight="1"/>
    <row r="670" s="38" customFormat="1" customHeight="1"/>
    <row r="671" s="38" customFormat="1" customHeight="1"/>
    <row r="672" s="38" customFormat="1" customHeight="1"/>
    <row r="673" s="38" customFormat="1" customHeight="1"/>
    <row r="674" s="38" customFormat="1" customHeight="1"/>
    <row r="675" s="38" customFormat="1" customHeight="1"/>
    <row r="676" s="38" customFormat="1" customHeight="1"/>
    <row r="677" s="38" customFormat="1" customHeight="1"/>
    <row r="678" s="38" customFormat="1" customHeight="1"/>
    <row r="679" s="38" customFormat="1" customHeight="1"/>
    <row r="680" s="38" customFormat="1" customHeight="1"/>
    <row r="681" s="38" customFormat="1" customHeight="1"/>
    <row r="682" s="38" customFormat="1" customHeight="1"/>
    <row r="683" s="38" customFormat="1" customHeight="1"/>
    <row r="684" s="38" customFormat="1" customHeight="1"/>
    <row r="685" s="38" customFormat="1" customHeight="1"/>
    <row r="686" s="38" customFormat="1" customHeight="1"/>
    <row r="687" s="38" customFormat="1" customHeight="1"/>
    <row r="688" s="38" customFormat="1" customHeight="1"/>
    <row r="689" s="38" customFormat="1" customHeight="1"/>
    <row r="690" s="38" customFormat="1" customHeight="1"/>
    <row r="691" s="38" customFormat="1" customHeight="1"/>
    <row r="692" s="38" customFormat="1" customHeight="1"/>
    <row r="693" s="38" customFormat="1" customHeight="1"/>
    <row r="694" s="38" customFormat="1" customHeight="1"/>
    <row r="695" s="38" customFormat="1" customHeight="1"/>
    <row r="696" s="38" customFormat="1" customHeight="1"/>
    <row r="697" s="38" customFormat="1" customHeight="1"/>
    <row r="698" s="38" customFormat="1" customHeight="1"/>
    <row r="699" s="38" customFormat="1" customHeight="1"/>
    <row r="700" s="38" customFormat="1" customHeight="1"/>
    <row r="701" s="38" customFormat="1" customHeight="1"/>
    <row r="702" s="38" customFormat="1" customHeight="1"/>
    <row r="703" s="38" customFormat="1" customHeight="1"/>
    <row r="704" s="38" customFormat="1" customHeight="1"/>
    <row r="705" s="38" customFormat="1" customHeight="1"/>
    <row r="706" s="38" customFormat="1" customHeight="1"/>
    <row r="707" s="38" customFormat="1" customHeight="1"/>
    <row r="708" s="38" customFormat="1" customHeight="1"/>
    <row r="709" s="38" customFormat="1" customHeight="1"/>
    <row r="710" s="38" customFormat="1" customHeight="1"/>
    <row r="711" s="38" customFormat="1" customHeight="1"/>
    <row r="712" s="38" customFormat="1" customHeight="1"/>
    <row r="713" s="38" customFormat="1" customHeight="1"/>
    <row r="714" s="38" customFormat="1" customHeight="1"/>
    <row r="715" s="38" customFormat="1" customHeight="1"/>
    <row r="716" s="38" customFormat="1" customHeight="1"/>
    <row r="717" s="38" customFormat="1" customHeight="1"/>
    <row r="718" s="38" customFormat="1" customHeight="1"/>
    <row r="719" s="38" customFormat="1" customHeight="1"/>
    <row r="720" s="38" customFormat="1" customHeight="1"/>
    <row r="721" s="38" customFormat="1" customHeight="1"/>
    <row r="722" s="38" customFormat="1" customHeight="1"/>
    <row r="723" s="38" customFormat="1" customHeight="1"/>
    <row r="724" s="38" customFormat="1" customHeight="1"/>
    <row r="725" s="38" customFormat="1" customHeight="1"/>
    <row r="726" s="38" customFormat="1" customHeight="1"/>
    <row r="727" s="38" customFormat="1" customHeight="1"/>
    <row r="728" s="38" customFormat="1" customHeight="1"/>
    <row r="729" s="38" customFormat="1" customHeight="1"/>
    <row r="730" s="38" customFormat="1" customHeight="1"/>
    <row r="731" s="38" customFormat="1" customHeight="1"/>
    <row r="732" s="38" customFormat="1" customHeight="1"/>
    <row r="733" s="38" customFormat="1" customHeight="1"/>
    <row r="734" s="38" customFormat="1" customHeight="1"/>
    <row r="735" s="38" customFormat="1" customHeight="1"/>
    <row r="736" s="38" customFormat="1" customHeight="1"/>
    <row r="737" s="38" customFormat="1" customHeight="1"/>
    <row r="738" s="38" customFormat="1" customHeight="1"/>
    <row r="739" s="38" customFormat="1" customHeight="1"/>
    <row r="740" s="38" customFormat="1" customHeight="1"/>
    <row r="741" s="38" customFormat="1" customHeight="1"/>
    <row r="742" s="38" customFormat="1" customHeight="1"/>
    <row r="743" s="38" customFormat="1" customHeight="1"/>
    <row r="744" s="38" customFormat="1" customHeight="1"/>
    <row r="745" s="38" customFormat="1" customHeight="1"/>
    <row r="746" s="38" customFormat="1" customHeight="1"/>
    <row r="747" s="38" customFormat="1" customHeight="1"/>
    <row r="748" s="38" customFormat="1" customHeight="1"/>
    <row r="749" s="38" customFormat="1" customHeight="1"/>
    <row r="750" s="38" customFormat="1" customHeight="1"/>
    <row r="751" s="38" customFormat="1" customHeight="1"/>
    <row r="752" s="38" customFormat="1" customHeight="1"/>
    <row r="753" s="38" customFormat="1" customHeight="1"/>
    <row r="754" s="38" customFormat="1" customHeight="1"/>
    <row r="755" s="38" customFormat="1" customHeight="1"/>
    <row r="756" s="38" customFormat="1" customHeight="1"/>
    <row r="757" s="38" customFormat="1" customHeight="1"/>
    <row r="758" s="38" customFormat="1" customHeight="1"/>
    <row r="759" s="38" customFormat="1" customHeight="1"/>
    <row r="760" s="38" customFormat="1" customHeight="1"/>
    <row r="761" s="38" customFormat="1" customHeight="1"/>
    <row r="762" s="38" customFormat="1" customHeight="1"/>
    <row r="763" s="38" customFormat="1" customHeight="1"/>
    <row r="764" s="38" customFormat="1" customHeight="1"/>
    <row r="765" s="38" customFormat="1" customHeight="1"/>
    <row r="766" s="38" customFormat="1" customHeight="1"/>
    <row r="767" s="38" customFormat="1" customHeight="1"/>
    <row r="768" s="38" customFormat="1" customHeight="1"/>
    <row r="769" s="38" customFormat="1" customHeight="1"/>
    <row r="770" s="38" customFormat="1" customHeight="1"/>
    <row r="771" s="38" customFormat="1" customHeight="1"/>
    <row r="772" s="38" customFormat="1" customHeight="1"/>
    <row r="773" s="38" customFormat="1" customHeight="1"/>
    <row r="774" s="38" customFormat="1" customHeight="1"/>
    <row r="775" s="38" customFormat="1" customHeight="1"/>
    <row r="776" s="38" customFormat="1" customHeight="1"/>
    <row r="777" s="38" customFormat="1" customHeight="1"/>
    <row r="778" s="38" customFormat="1" customHeight="1"/>
    <row r="779" s="38" customFormat="1" customHeight="1"/>
    <row r="780" s="38" customFormat="1" customHeight="1"/>
    <row r="781" s="38" customFormat="1" customHeight="1"/>
    <row r="782" s="38" customFormat="1" customHeight="1"/>
    <row r="783" s="38" customFormat="1" customHeight="1"/>
    <row r="784" s="38" customFormat="1" customHeight="1"/>
    <row r="785" s="38" customFormat="1" customHeight="1"/>
    <row r="786" s="38" customFormat="1" customHeight="1"/>
    <row r="787" s="38" customFormat="1" customHeight="1"/>
    <row r="788" s="38" customFormat="1" customHeight="1"/>
    <row r="789" s="38" customFormat="1" customHeight="1"/>
    <row r="790" s="38" customFormat="1" customHeight="1"/>
    <row r="791" s="38" customFormat="1" customHeight="1"/>
    <row r="792" s="38" customFormat="1" customHeight="1"/>
    <row r="793" s="38" customFormat="1" customHeight="1"/>
    <row r="794" s="38" customFormat="1" customHeight="1"/>
    <row r="795" s="38" customFormat="1" customHeight="1"/>
    <row r="796" s="38" customFormat="1" customHeight="1"/>
    <row r="797" s="38" customFormat="1" customHeight="1"/>
    <row r="798" s="38" customFormat="1" customHeight="1"/>
    <row r="799" s="38" customFormat="1" customHeight="1"/>
    <row r="800" s="38" customFormat="1" customHeight="1"/>
    <row r="801" s="38" customFormat="1" customHeight="1"/>
    <row r="802" s="38" customFormat="1" customHeight="1"/>
    <row r="803" s="38" customFormat="1" customHeight="1"/>
    <row r="804" s="38" customFormat="1" customHeight="1"/>
    <row r="805" s="38" customFormat="1" customHeight="1"/>
    <row r="806" s="38" customFormat="1" customHeight="1"/>
    <row r="807" s="38" customFormat="1" customHeight="1"/>
    <row r="808" s="38" customFormat="1" customHeight="1"/>
    <row r="809" s="38" customFormat="1" customHeight="1"/>
    <row r="810" s="38" customFormat="1" customHeight="1"/>
    <row r="811" s="38" customFormat="1" customHeight="1"/>
    <row r="812" s="38" customFormat="1" customHeight="1"/>
    <row r="813" s="38" customFormat="1" customHeight="1"/>
    <row r="814" s="38" customFormat="1" customHeight="1"/>
    <row r="815" s="38" customFormat="1" customHeight="1"/>
    <row r="816" s="38" customFormat="1" customHeight="1"/>
    <row r="817" s="38" customFormat="1" customHeight="1"/>
    <row r="818" s="38" customFormat="1" customHeight="1"/>
    <row r="819" s="38" customFormat="1" customHeight="1"/>
    <row r="820" s="38" customFormat="1" customHeight="1"/>
    <row r="821" s="38" customFormat="1" customHeight="1"/>
    <row r="822" s="38" customFormat="1" customHeight="1"/>
    <row r="823" s="38" customFormat="1" customHeight="1"/>
    <row r="824" s="38" customFormat="1" customHeight="1"/>
    <row r="825" s="38" customFormat="1" customHeight="1"/>
    <row r="826" s="38" customFormat="1" customHeight="1"/>
    <row r="827" s="38" customFormat="1" customHeight="1"/>
    <row r="828" s="38" customFormat="1" customHeight="1"/>
    <row r="829" s="38" customFormat="1" customHeight="1"/>
    <row r="830" s="38" customFormat="1" customHeight="1"/>
    <row r="831" s="38" customFormat="1" customHeight="1"/>
    <row r="832" s="38" customFormat="1" customHeight="1"/>
    <row r="833" s="38" customFormat="1" customHeight="1"/>
    <row r="834" s="38" customFormat="1" customHeight="1"/>
    <row r="835" s="38" customFormat="1" customHeight="1"/>
    <row r="836" s="38" customFormat="1" customHeight="1"/>
    <row r="837" s="38" customFormat="1" customHeight="1"/>
    <row r="838" s="38" customFormat="1" customHeight="1"/>
    <row r="839" s="38" customFormat="1" customHeight="1"/>
    <row r="840" s="38" customFormat="1" customHeight="1"/>
    <row r="841" s="38" customFormat="1" customHeight="1"/>
    <row r="842" s="38" customFormat="1" customHeight="1"/>
    <row r="843" s="38" customFormat="1" customHeight="1"/>
    <row r="844" s="38" customFormat="1" customHeight="1"/>
    <row r="845" s="38" customFormat="1" customHeight="1"/>
    <row r="846" s="38" customFormat="1" customHeight="1"/>
    <row r="847" s="38" customFormat="1" customHeight="1"/>
    <row r="848" s="38" customFormat="1" customHeight="1"/>
    <row r="849" s="38" customFormat="1" customHeight="1"/>
    <row r="850" s="38" customFormat="1" customHeight="1"/>
    <row r="851" s="38" customFormat="1" customHeight="1"/>
    <row r="852" s="38" customFormat="1" customHeight="1"/>
    <row r="853" s="38" customFormat="1" customHeight="1"/>
    <row r="854" s="38" customFormat="1" customHeight="1"/>
    <row r="855" s="38" customFormat="1" customHeight="1"/>
    <row r="856" s="38" customFormat="1" customHeight="1"/>
    <row r="857" s="38" customFormat="1" customHeight="1"/>
    <row r="858" s="38" customFormat="1" customHeight="1"/>
    <row r="859" s="38" customFormat="1" customHeight="1"/>
    <row r="860" s="38" customFormat="1" customHeight="1"/>
    <row r="861" s="38" customFormat="1" customHeight="1"/>
    <row r="862" s="38" customFormat="1" customHeight="1"/>
    <row r="863" s="38" customFormat="1" customHeight="1"/>
    <row r="864" s="38" customFormat="1" customHeight="1"/>
    <row r="865" s="38" customFormat="1" customHeight="1"/>
    <row r="866" s="38" customFormat="1" customHeight="1"/>
    <row r="867" s="38" customFormat="1" customHeight="1"/>
    <row r="868" s="38" customFormat="1" customHeight="1"/>
    <row r="869" s="38" customFormat="1" customHeight="1"/>
    <row r="870" s="38" customFormat="1" customHeight="1"/>
    <row r="871" s="38" customFormat="1" customHeight="1"/>
    <row r="872" s="38" customFormat="1" customHeight="1"/>
    <row r="873" s="38" customFormat="1" customHeight="1"/>
    <row r="874" s="38" customFormat="1" customHeight="1"/>
    <row r="875" s="38" customFormat="1" customHeight="1"/>
    <row r="876" s="38" customFormat="1" customHeight="1"/>
    <row r="877" s="38" customFormat="1" customHeight="1"/>
    <row r="878" s="38" customFormat="1" customHeight="1"/>
    <row r="879" s="38" customFormat="1" customHeight="1"/>
    <row r="880" s="38" customFormat="1" customHeight="1"/>
    <row r="881" s="38" customFormat="1" customHeight="1"/>
    <row r="882" s="38" customFormat="1" customHeight="1"/>
    <row r="883" s="38" customFormat="1" customHeight="1"/>
    <row r="884" s="38" customFormat="1" customHeight="1"/>
    <row r="885" s="38" customFormat="1" customHeight="1"/>
    <row r="886" s="38" customFormat="1" customHeight="1"/>
    <row r="887" s="38" customFormat="1" customHeight="1"/>
    <row r="888" s="38" customFormat="1" customHeight="1"/>
    <row r="889" s="38" customFormat="1" customHeight="1"/>
    <row r="890" s="38" customFormat="1" customHeight="1"/>
    <row r="891" s="38" customFormat="1" customHeight="1"/>
    <row r="892" s="38" customFormat="1" customHeight="1"/>
    <row r="893" s="38" customFormat="1" customHeight="1"/>
    <row r="894" s="38" customFormat="1" customHeight="1"/>
    <row r="895" s="38" customFormat="1" customHeight="1"/>
    <row r="896" s="38" customFormat="1" customHeight="1"/>
    <row r="897" s="38" customFormat="1" customHeight="1"/>
    <row r="898" s="38" customFormat="1" customHeight="1"/>
    <row r="899" s="38" customFormat="1" customHeight="1"/>
    <row r="900" s="38" customFormat="1" customHeight="1"/>
    <row r="901" s="38" customFormat="1" customHeight="1"/>
    <row r="902" s="38" customFormat="1" customHeight="1"/>
    <row r="903" s="38" customFormat="1" customHeight="1"/>
    <row r="904" s="38" customFormat="1" customHeight="1"/>
    <row r="905" s="38" customFormat="1" customHeight="1"/>
    <row r="906" s="38" customFormat="1" customHeight="1"/>
    <row r="907" s="38" customFormat="1" customHeight="1"/>
    <row r="908" s="38" customFormat="1" customHeight="1"/>
    <row r="909" s="38" customFormat="1" customHeight="1"/>
    <row r="910" s="38" customFormat="1" customHeight="1"/>
    <row r="911" s="38" customFormat="1" customHeight="1"/>
    <row r="912" s="38" customFormat="1" customHeight="1"/>
    <row r="913" s="38" customFormat="1" customHeight="1"/>
    <row r="914" s="38" customFormat="1" customHeight="1"/>
    <row r="915" s="38" customFormat="1" customHeight="1"/>
    <row r="916" s="38" customFormat="1" customHeight="1"/>
    <row r="917" s="38" customFormat="1" customHeight="1"/>
    <row r="918" s="38" customFormat="1" customHeight="1"/>
    <row r="919" s="38" customFormat="1" customHeight="1"/>
    <row r="920" s="38" customFormat="1" customHeight="1"/>
    <row r="921" s="38" customFormat="1" customHeight="1"/>
    <row r="922" s="38" customFormat="1" customHeight="1"/>
    <row r="923" s="38" customFormat="1" customHeight="1"/>
    <row r="924" s="38" customFormat="1" customHeight="1"/>
    <row r="925" s="38" customFormat="1" customHeight="1"/>
    <row r="926" s="38" customFormat="1" customHeight="1"/>
    <row r="927" s="38" customFormat="1" customHeight="1"/>
    <row r="928" s="38" customFormat="1" customHeight="1"/>
    <row r="929" s="38" customFormat="1" customHeight="1"/>
    <row r="930" s="38" customFormat="1" customHeight="1"/>
    <row r="931" s="38" customFormat="1" customHeight="1"/>
    <row r="932" s="38" customFormat="1" customHeight="1"/>
    <row r="933" s="38" customFormat="1" customHeight="1"/>
    <row r="934" s="38" customFormat="1" customHeight="1"/>
    <row r="935" s="38" customFormat="1" customHeight="1"/>
    <row r="936" s="38" customFormat="1" customHeight="1"/>
    <row r="937" s="38" customFormat="1" customHeight="1"/>
    <row r="938" s="38" customFormat="1" customHeight="1"/>
    <row r="939" s="38" customFormat="1" customHeight="1"/>
    <row r="940" s="38" customFormat="1" customHeight="1"/>
    <row r="941" s="38" customFormat="1" customHeight="1"/>
    <row r="942" s="38" customFormat="1" customHeight="1"/>
    <row r="943" s="38" customFormat="1" customHeight="1"/>
    <row r="944" s="38" customFormat="1" customHeight="1"/>
    <row r="945" s="38" customFormat="1" customHeight="1"/>
    <row r="946" s="38" customFormat="1" customHeight="1"/>
    <row r="947" s="38" customFormat="1" customHeight="1"/>
    <row r="948" s="38" customFormat="1" customHeight="1"/>
    <row r="949" s="38" customFormat="1" customHeight="1"/>
    <row r="950" s="38" customFormat="1" customHeight="1"/>
    <row r="951" s="38" customFormat="1" customHeight="1"/>
    <row r="952" s="38" customFormat="1" customHeight="1"/>
    <row r="953" s="38" customFormat="1" customHeight="1"/>
    <row r="954" s="38" customFormat="1" customHeight="1"/>
    <row r="955" s="38" customFormat="1" customHeight="1"/>
    <row r="956" s="38" customFormat="1" customHeight="1"/>
    <row r="957" s="38" customFormat="1" customHeight="1"/>
    <row r="958" s="38" customFormat="1" customHeight="1"/>
    <row r="959" s="38" customFormat="1" customHeight="1"/>
    <row r="960" s="38" customFormat="1" customHeight="1"/>
    <row r="961" s="38" customFormat="1" customHeight="1"/>
    <row r="962" s="38" customFormat="1" customHeight="1"/>
    <row r="963" s="38" customFormat="1" customHeight="1"/>
    <row r="964" s="38" customFormat="1" customHeight="1"/>
    <row r="965" s="38" customFormat="1" customHeight="1"/>
    <row r="966" s="38" customFormat="1" customHeight="1"/>
    <row r="967" s="38" customFormat="1" customHeight="1"/>
    <row r="968" s="38" customFormat="1" customHeight="1"/>
    <row r="969" s="38" customFormat="1" customHeight="1"/>
    <row r="970" s="38" customFormat="1" customHeight="1"/>
    <row r="971" s="38" customFormat="1" customHeight="1"/>
    <row r="972" s="38" customFormat="1" customHeight="1"/>
    <row r="973" s="38" customFormat="1" customHeight="1"/>
    <row r="974" s="38" customFormat="1" customHeight="1"/>
    <row r="975" s="38" customFormat="1" customHeight="1"/>
    <row r="976" s="38" customFormat="1" customHeight="1"/>
    <row r="977" s="38" customFormat="1" customHeight="1"/>
    <row r="978" s="38" customFormat="1" customHeight="1"/>
    <row r="979" s="38" customFormat="1" customHeight="1"/>
    <row r="980" s="38" customFormat="1" customHeight="1"/>
    <row r="981" s="38" customFormat="1" customHeight="1"/>
    <row r="982" s="38" customFormat="1" customHeight="1"/>
    <row r="983" s="38" customFormat="1" customHeight="1"/>
    <row r="984" s="38" customFormat="1" customHeight="1"/>
    <row r="985" s="38" customFormat="1" customHeight="1"/>
    <row r="986" s="38" customFormat="1" customHeight="1"/>
    <row r="987" s="38" customFormat="1" customHeight="1"/>
    <row r="988" s="38" customFormat="1" customHeight="1"/>
    <row r="989" s="38" customFormat="1" customHeight="1"/>
    <row r="990" s="38" customFormat="1" customHeight="1"/>
    <row r="991" s="38" customFormat="1" customHeight="1"/>
    <row r="992" s="38" customFormat="1" customHeight="1"/>
    <row r="993" s="38" customFormat="1" customHeight="1"/>
    <row r="994" s="38" customFormat="1" customHeight="1"/>
    <row r="995" s="38" customFormat="1" customHeight="1"/>
    <row r="996" s="38" customFormat="1" customHeight="1"/>
    <row r="997" s="38" customFormat="1" customHeight="1"/>
    <row r="998" s="38" customFormat="1" customHeight="1"/>
    <row r="999" s="38" customFormat="1" customHeight="1"/>
    <row r="1000" s="38" customFormat="1" customHeight="1"/>
    <row r="1001" s="38" customFormat="1" customHeight="1"/>
    <row r="1002" s="38" customFormat="1" customHeight="1"/>
    <row r="1003" s="38" customFormat="1" customHeight="1"/>
    <row r="1004" s="38" customFormat="1" customHeight="1"/>
    <row r="1005" s="38" customFormat="1" customHeight="1"/>
  </sheetData>
  <mergeCells count="1">
    <mergeCell ref="A2:E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X980"/>
  <sheetViews>
    <sheetView topLeftCell="A3" workbookViewId="0">
      <selection activeCell="L10" sqref="L10"/>
    </sheetView>
  </sheetViews>
  <sheetFormatPr defaultColWidth="8.75" defaultRowHeight="20.1" customHeight="1"/>
  <cols>
    <col min="1" max="1" width="39.625" style="22" customWidth="1"/>
    <col min="2" max="2" width="10.75" style="22" customWidth="1"/>
    <col min="3" max="3" width="10.75" style="23" customWidth="1"/>
    <col min="4" max="4" width="10.75" style="22" customWidth="1"/>
    <col min="5" max="6" width="9" style="22" customWidth="1"/>
    <col min="7" max="7" width="10.5" style="22" customWidth="1"/>
    <col min="8" max="33" width="9" style="22" customWidth="1"/>
    <col min="34" max="16384" width="8.75" style="22"/>
  </cols>
  <sheetData>
    <row r="1" s="19" customFormat="1" ht="19.5" customHeight="1" spans="1:232">
      <c r="A1" s="24" t="s">
        <v>930</v>
      </c>
      <c r="B1" s="24"/>
      <c r="C1" s="25"/>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row>
    <row r="2" s="20" customFormat="1" ht="48.75" customHeight="1" spans="1:4">
      <c r="A2" s="27" t="s">
        <v>931</v>
      </c>
      <c r="B2" s="27"/>
      <c r="C2" s="27"/>
      <c r="D2" s="27"/>
    </row>
    <row r="3" s="21" customFormat="1" ht="26.25" customHeight="1" spans="4:4">
      <c r="D3" s="28" t="s">
        <v>2</v>
      </c>
    </row>
    <row r="4" s="21" customFormat="1" ht="36" customHeight="1" spans="1:4">
      <c r="A4" s="29" t="s">
        <v>3</v>
      </c>
      <c r="B4" s="29" t="s">
        <v>844</v>
      </c>
      <c r="C4" s="29" t="s">
        <v>932</v>
      </c>
      <c r="D4" s="29" t="s">
        <v>933</v>
      </c>
    </row>
    <row r="5" s="21" customFormat="1" ht="36" customHeight="1" spans="1:4">
      <c r="A5" s="30" t="s">
        <v>874</v>
      </c>
      <c r="B5" s="29"/>
      <c r="C5" s="29"/>
      <c r="D5" s="31"/>
    </row>
    <row r="6" s="21" customFormat="1" ht="36" customHeight="1" spans="1:4">
      <c r="A6" s="32" t="s">
        <v>822</v>
      </c>
      <c r="B6" s="33">
        <v>352436</v>
      </c>
      <c r="C6" s="33">
        <v>384601</v>
      </c>
      <c r="D6" s="34">
        <f t="shared" ref="D6:D11" si="0">C6/B6*100</f>
        <v>109.1</v>
      </c>
    </row>
    <row r="7" s="21" customFormat="1" ht="36" customHeight="1" spans="1:4">
      <c r="A7" s="32" t="s">
        <v>862</v>
      </c>
      <c r="B7" s="33">
        <v>330385</v>
      </c>
      <c r="C7" s="33">
        <v>362031</v>
      </c>
      <c r="D7" s="34">
        <f t="shared" si="0"/>
        <v>109.6</v>
      </c>
    </row>
    <row r="8" s="21" customFormat="1" ht="36" customHeight="1" spans="1:4">
      <c r="A8" s="32" t="s">
        <v>826</v>
      </c>
      <c r="B8" s="33">
        <v>403836</v>
      </c>
      <c r="C8" s="33">
        <v>426620</v>
      </c>
      <c r="D8" s="34">
        <f t="shared" si="0"/>
        <v>105.6</v>
      </c>
    </row>
    <row r="9" s="21" customFormat="1" ht="36" customHeight="1" spans="1:4">
      <c r="A9" s="32" t="s">
        <v>828</v>
      </c>
      <c r="B9" s="33">
        <v>7141</v>
      </c>
      <c r="C9" s="35"/>
      <c r="D9" s="34">
        <f t="shared" si="0"/>
        <v>0</v>
      </c>
    </row>
    <row r="10" s="21" customFormat="1" ht="36" customHeight="1" spans="1:4">
      <c r="A10" s="32" t="s">
        <v>830</v>
      </c>
      <c r="B10" s="35"/>
      <c r="C10" s="35"/>
      <c r="D10" s="34"/>
    </row>
    <row r="11" s="21" customFormat="1" ht="36" customHeight="1" spans="1:4">
      <c r="A11" s="32" t="s">
        <v>645</v>
      </c>
      <c r="B11" s="35">
        <f>SUM(B6:B10)</f>
        <v>1093798</v>
      </c>
      <c r="C11" s="35">
        <f>SUM(C6:C10)</f>
        <v>1173252</v>
      </c>
      <c r="D11" s="34">
        <f t="shared" si="0"/>
        <v>107.3</v>
      </c>
    </row>
    <row r="12" s="21" customFormat="1" customHeight="1"/>
    <row r="13" s="21" customFormat="1" customHeight="1"/>
    <row r="14" s="21" customFormat="1" customHeight="1"/>
    <row r="15" s="21" customFormat="1" customHeight="1"/>
    <row r="16" s="21" customFormat="1" customHeight="1"/>
    <row r="17" s="21" customFormat="1" customHeight="1"/>
    <row r="18" s="21" customFormat="1" customHeight="1"/>
    <row r="19" s="21" customFormat="1" customHeight="1"/>
    <row r="20" s="21" customFormat="1" customHeight="1"/>
    <row r="21" s="21" customFormat="1" customHeight="1"/>
    <row r="22" s="21" customFormat="1" customHeight="1"/>
    <row r="23" s="21" customFormat="1" customHeight="1"/>
    <row r="24" s="21" customFormat="1" customHeight="1"/>
    <row r="25" s="21" customFormat="1" customHeight="1"/>
    <row r="26" s="21" customFormat="1" customHeight="1"/>
    <row r="27" s="21" customFormat="1" customHeight="1"/>
    <row r="28" s="21" customFormat="1" customHeight="1"/>
    <row r="29" s="21" customFormat="1" customHeight="1"/>
    <row r="30" s="21" customFormat="1" customHeight="1"/>
    <row r="31" s="21" customFormat="1" customHeight="1"/>
    <row r="32" s="21" customFormat="1" customHeight="1"/>
    <row r="33" s="21" customFormat="1" customHeight="1"/>
    <row r="34" s="21" customFormat="1" customHeight="1"/>
    <row r="35" s="21" customFormat="1" customHeight="1"/>
    <row r="36" s="21" customFormat="1" customHeight="1"/>
    <row r="37" s="21" customFormat="1" customHeight="1"/>
    <row r="38" s="21" customFormat="1" customHeight="1"/>
    <row r="39" s="21" customFormat="1" customHeight="1"/>
    <row r="40" s="21" customFormat="1" customHeight="1"/>
    <row r="41" s="21" customFormat="1" customHeight="1"/>
    <row r="42" s="21" customFormat="1" customHeight="1"/>
    <row r="43" s="21" customFormat="1" customHeight="1"/>
    <row r="44" s="21" customFormat="1" customHeight="1"/>
    <row r="45" s="21" customFormat="1" customHeight="1"/>
    <row r="46" s="21" customFormat="1" customHeight="1"/>
    <row r="47" s="21" customFormat="1" customHeight="1"/>
    <row r="48" s="21" customFormat="1" customHeight="1"/>
    <row r="49" s="21" customFormat="1" customHeight="1"/>
    <row r="50" s="21" customFormat="1" customHeight="1"/>
    <row r="51" s="21" customFormat="1" customHeight="1"/>
    <row r="52" s="21" customFormat="1" customHeight="1"/>
    <row r="53" s="21" customFormat="1" customHeight="1"/>
    <row r="54" s="21" customFormat="1" customHeight="1"/>
    <row r="55" s="21" customFormat="1" customHeight="1"/>
    <row r="56" s="21" customFormat="1" customHeight="1"/>
    <row r="57" s="21" customFormat="1" customHeight="1"/>
    <row r="58" s="21" customFormat="1" customHeight="1"/>
    <row r="59" s="21" customFormat="1" customHeight="1"/>
    <row r="60" s="21" customFormat="1" customHeight="1"/>
    <row r="61" s="21" customFormat="1" customHeight="1"/>
    <row r="62" s="21" customFormat="1" customHeight="1"/>
    <row r="63" s="21" customFormat="1" customHeight="1"/>
    <row r="64" s="21" customFormat="1" customHeight="1"/>
    <row r="65" s="21" customFormat="1" customHeight="1"/>
    <row r="66" s="21" customFormat="1" customHeight="1"/>
    <row r="67" s="21" customFormat="1" customHeight="1"/>
    <row r="68" s="21" customFormat="1" customHeight="1"/>
    <row r="69" s="21" customFormat="1" customHeight="1"/>
    <row r="70" s="21" customFormat="1" customHeight="1"/>
    <row r="71" s="21" customFormat="1" customHeight="1"/>
    <row r="72" s="21" customFormat="1" customHeight="1"/>
    <row r="73" s="21" customFormat="1" customHeight="1"/>
    <row r="74" s="21" customFormat="1" customHeight="1"/>
    <row r="75" s="21" customFormat="1" customHeight="1"/>
    <row r="76" s="21" customFormat="1" customHeight="1"/>
    <row r="77" s="21" customFormat="1" customHeight="1"/>
    <row r="78" s="21" customFormat="1" customHeight="1"/>
    <row r="79" s="21" customFormat="1" customHeight="1"/>
    <row r="80" s="21" customFormat="1" customHeight="1"/>
    <row r="81" s="21" customFormat="1" customHeight="1"/>
    <row r="82" s="21" customFormat="1" customHeight="1"/>
    <row r="83" s="21" customFormat="1" customHeight="1"/>
    <row r="84" s="21" customFormat="1" customHeight="1"/>
    <row r="85" s="21" customFormat="1" customHeight="1"/>
    <row r="86" s="21" customFormat="1" customHeight="1"/>
    <row r="87" s="21" customFormat="1" customHeight="1"/>
    <row r="88" s="21" customFormat="1" customHeight="1"/>
    <row r="89" s="21" customFormat="1" customHeight="1"/>
    <row r="90" s="21" customFormat="1" customHeight="1"/>
    <row r="91" s="21" customFormat="1" customHeight="1"/>
    <row r="92" s="21" customFormat="1" customHeight="1"/>
    <row r="93" s="21" customFormat="1" customHeight="1"/>
    <row r="94" s="21" customFormat="1" customHeight="1"/>
    <row r="95" s="21" customFormat="1" customHeight="1"/>
    <row r="96" s="21" customFormat="1" customHeight="1"/>
    <row r="97" s="21" customFormat="1" customHeight="1"/>
    <row r="98" s="21" customFormat="1" customHeight="1"/>
    <row r="99" s="21" customFormat="1" customHeight="1"/>
    <row r="100" s="21" customFormat="1" customHeight="1"/>
    <row r="101" s="21" customFormat="1" customHeight="1"/>
    <row r="102" s="21" customFormat="1" customHeight="1"/>
    <row r="103" s="21" customFormat="1" customHeight="1"/>
    <row r="104" s="21" customFormat="1" customHeight="1"/>
    <row r="105" s="21" customFormat="1" customHeight="1"/>
    <row r="106" s="21" customFormat="1" customHeight="1"/>
    <row r="107" s="21" customFormat="1" customHeight="1"/>
    <row r="108" s="21" customFormat="1" customHeight="1"/>
    <row r="109" s="21" customFormat="1" customHeight="1"/>
    <row r="110" s="21" customFormat="1" customHeight="1"/>
    <row r="111" s="21" customFormat="1" customHeight="1"/>
    <row r="112" s="21" customFormat="1" customHeight="1"/>
    <row r="113" s="21" customFormat="1" customHeight="1"/>
    <row r="114" s="21" customFormat="1" customHeight="1"/>
    <row r="115" s="21" customFormat="1" customHeight="1"/>
    <row r="116" s="21" customFormat="1" customHeight="1"/>
    <row r="117" s="21" customFormat="1" customHeight="1"/>
    <row r="118" s="21" customFormat="1" customHeight="1"/>
    <row r="119" s="21" customFormat="1" customHeight="1"/>
    <row r="120" s="21" customFormat="1" customHeight="1"/>
    <row r="121" s="21" customFormat="1" customHeight="1"/>
    <row r="122" s="21" customFormat="1" customHeight="1"/>
    <row r="123" s="21" customFormat="1" customHeight="1"/>
    <row r="124" s="21" customFormat="1" customHeight="1"/>
    <row r="125" s="21" customFormat="1" customHeight="1"/>
    <row r="126" s="21" customFormat="1" customHeight="1"/>
    <row r="127" s="21" customFormat="1" customHeight="1"/>
    <row r="128" s="21" customFormat="1" customHeight="1"/>
    <row r="129" s="21" customFormat="1" customHeight="1"/>
    <row r="130" s="21" customFormat="1" customHeight="1"/>
    <row r="131" s="21" customFormat="1" customHeight="1"/>
    <row r="132" s="21" customFormat="1" customHeight="1"/>
    <row r="133" s="21" customFormat="1" customHeight="1"/>
    <row r="134" s="21" customFormat="1" customHeight="1"/>
    <row r="135" s="21" customFormat="1" customHeight="1"/>
    <row r="136" s="21" customFormat="1" customHeight="1"/>
    <row r="137" s="21" customFormat="1" customHeight="1"/>
    <row r="138" s="21" customFormat="1" customHeight="1"/>
    <row r="139" s="21" customFormat="1" customHeight="1"/>
    <row r="140" s="21" customFormat="1" customHeight="1"/>
    <row r="141" s="21" customFormat="1" customHeight="1"/>
    <row r="142" s="21" customFormat="1" customHeight="1"/>
    <row r="143" s="21" customFormat="1" customHeight="1"/>
    <row r="144" s="21" customFormat="1" customHeight="1"/>
    <row r="145" s="21" customFormat="1" customHeight="1"/>
    <row r="146" s="21" customFormat="1" customHeight="1"/>
    <row r="147" s="21" customFormat="1" customHeight="1"/>
    <row r="148" s="21" customFormat="1" customHeight="1"/>
    <row r="149" s="21" customFormat="1" customHeight="1"/>
    <row r="150" s="21" customFormat="1" customHeight="1"/>
    <row r="151" s="21" customFormat="1" customHeight="1"/>
    <row r="152" s="21" customFormat="1" customHeight="1"/>
    <row r="153" s="21" customFormat="1" customHeight="1"/>
    <row r="154" s="21" customFormat="1" customHeight="1"/>
    <row r="155" s="21" customFormat="1" customHeight="1"/>
    <row r="156" s="21" customFormat="1" customHeight="1"/>
    <row r="157" s="21" customFormat="1" customHeight="1"/>
    <row r="158" s="21" customFormat="1" customHeight="1"/>
    <row r="159" s="21" customFormat="1" customHeight="1"/>
    <row r="160" s="21" customFormat="1" customHeight="1"/>
    <row r="161" s="21" customFormat="1" customHeight="1"/>
    <row r="162" s="21" customFormat="1" customHeight="1"/>
    <row r="163" s="21" customFormat="1" customHeight="1"/>
    <row r="164" s="21" customFormat="1" customHeight="1"/>
    <row r="165" s="21" customFormat="1" customHeight="1"/>
    <row r="166" s="21" customFormat="1" customHeight="1"/>
    <row r="167" s="21" customFormat="1" customHeight="1"/>
    <row r="168" s="21" customFormat="1" customHeight="1"/>
    <row r="169" s="21" customFormat="1" customHeight="1"/>
    <row r="170" s="21" customFormat="1" customHeight="1"/>
    <row r="171" s="21" customFormat="1" customHeight="1"/>
    <row r="172" s="21" customFormat="1" customHeight="1"/>
    <row r="173" s="21" customFormat="1" customHeight="1"/>
    <row r="174" s="21" customFormat="1" customHeight="1"/>
    <row r="175" s="21" customFormat="1" customHeight="1"/>
    <row r="176" s="21" customFormat="1" customHeight="1"/>
    <row r="177" s="21" customFormat="1" customHeight="1"/>
    <row r="178" s="21" customFormat="1" customHeight="1"/>
    <row r="179" s="21" customFormat="1" customHeight="1"/>
    <row r="180" s="21" customFormat="1" customHeight="1"/>
    <row r="181" s="21" customFormat="1" customHeight="1"/>
    <row r="182" s="21" customFormat="1" customHeight="1"/>
    <row r="183" s="21" customFormat="1" customHeight="1"/>
    <row r="184" s="21" customFormat="1" customHeight="1"/>
    <row r="185" s="21" customFormat="1" customHeight="1"/>
    <row r="186" s="21" customFormat="1" customHeight="1"/>
    <row r="187" s="21" customFormat="1" customHeight="1"/>
    <row r="188" s="21" customFormat="1" customHeight="1"/>
    <row r="189" s="21" customFormat="1" customHeight="1"/>
    <row r="190" s="21" customFormat="1" customHeight="1"/>
    <row r="191" s="21" customFormat="1" customHeight="1"/>
    <row r="192" s="21" customFormat="1" customHeight="1"/>
    <row r="193" s="21" customFormat="1" customHeight="1"/>
    <row r="194" s="21" customFormat="1" customHeight="1"/>
    <row r="195" s="21" customFormat="1" customHeight="1"/>
    <row r="196" s="21" customFormat="1" customHeight="1"/>
    <row r="197" s="21" customFormat="1" customHeight="1"/>
    <row r="198" s="21" customFormat="1" customHeight="1"/>
    <row r="199" s="21" customFormat="1" customHeight="1"/>
    <row r="200" s="21" customFormat="1" customHeight="1"/>
    <row r="201" s="21" customFormat="1" customHeight="1"/>
    <row r="202" s="21" customFormat="1" customHeight="1"/>
    <row r="203" s="21" customFormat="1" customHeight="1"/>
    <row r="204" s="21" customFormat="1" customHeight="1"/>
    <row r="205" s="21" customFormat="1" customHeight="1"/>
    <row r="206" s="21" customFormat="1" customHeight="1"/>
    <row r="207" s="21" customFormat="1" customHeight="1"/>
    <row r="208" s="21" customFormat="1" customHeight="1"/>
    <row r="209" s="21" customFormat="1" customHeight="1"/>
    <row r="210" s="21" customFormat="1" customHeight="1"/>
    <row r="211" s="21" customFormat="1" customHeight="1"/>
    <row r="212" s="21" customFormat="1" customHeight="1"/>
    <row r="213" s="21" customFormat="1" customHeight="1"/>
    <row r="214" s="21" customFormat="1" customHeight="1"/>
    <row r="215" s="21" customFormat="1" customHeight="1"/>
    <row r="216" s="21" customFormat="1" customHeight="1"/>
    <row r="217" s="21" customFormat="1" customHeight="1"/>
    <row r="218" s="21" customFormat="1" customHeight="1"/>
    <row r="219" s="21" customFormat="1" customHeight="1"/>
    <row r="220" s="21" customFormat="1" customHeight="1"/>
    <row r="221" s="21" customFormat="1" customHeight="1"/>
    <row r="222" s="21" customFormat="1" customHeight="1"/>
    <row r="223" s="21" customFormat="1" customHeight="1"/>
    <row r="224" s="21" customFormat="1" customHeight="1"/>
    <row r="225" s="21" customFormat="1" customHeight="1"/>
    <row r="226" s="21" customFormat="1" customHeight="1"/>
    <row r="227" s="21" customFormat="1" customHeight="1"/>
    <row r="228" s="21" customFormat="1" customHeight="1"/>
    <row r="229" s="21" customFormat="1" customHeight="1"/>
    <row r="230" s="21" customFormat="1" customHeight="1"/>
    <row r="231" s="21" customFormat="1" customHeight="1"/>
    <row r="232" s="21" customFormat="1" customHeight="1"/>
    <row r="233" s="21" customFormat="1" customHeight="1"/>
    <row r="234" s="21" customFormat="1" customHeight="1"/>
    <row r="235" s="21" customFormat="1" customHeight="1"/>
    <row r="236" s="21" customFormat="1" customHeight="1"/>
    <row r="237" s="21" customFormat="1" customHeight="1"/>
    <row r="238" s="21" customFormat="1" customHeight="1"/>
    <row r="239" s="21" customFormat="1" customHeight="1"/>
    <row r="240" s="21" customFormat="1" customHeight="1"/>
    <row r="241" s="21" customFormat="1" customHeight="1"/>
    <row r="242" s="21" customFormat="1" customHeight="1"/>
    <row r="243" s="21" customFormat="1" customHeight="1"/>
    <row r="244" s="21" customFormat="1" customHeight="1"/>
    <row r="245" s="21" customFormat="1" customHeight="1"/>
    <row r="246" s="21" customFormat="1" customHeight="1"/>
    <row r="247" s="21" customFormat="1" customHeight="1"/>
    <row r="248" s="21" customFormat="1" customHeight="1"/>
    <row r="249" s="21" customFormat="1" customHeight="1"/>
    <row r="250" s="21" customFormat="1" customHeight="1"/>
    <row r="251" s="21" customFormat="1" customHeight="1"/>
    <row r="252" s="21" customFormat="1" customHeight="1"/>
    <row r="253" s="21" customFormat="1" customHeight="1"/>
    <row r="254" s="21" customFormat="1" customHeight="1"/>
    <row r="255" s="21" customFormat="1" customHeight="1"/>
    <row r="256" s="21" customFormat="1" customHeight="1"/>
    <row r="257" s="21" customFormat="1" customHeight="1"/>
    <row r="258" s="21" customFormat="1" customHeight="1"/>
    <row r="259" s="21" customFormat="1" customHeight="1"/>
    <row r="260" s="21" customFormat="1" customHeight="1"/>
    <row r="261" s="21" customFormat="1" customHeight="1"/>
    <row r="262" s="21" customFormat="1" customHeight="1"/>
    <row r="263" s="21" customFormat="1" customHeight="1"/>
    <row r="264" s="21" customFormat="1" customHeight="1"/>
    <row r="265" s="21" customFormat="1" customHeight="1"/>
    <row r="266" s="21" customFormat="1" customHeight="1"/>
    <row r="267" s="21" customFormat="1" customHeight="1"/>
    <row r="268" s="21" customFormat="1" customHeight="1"/>
    <row r="269" s="21" customFormat="1" customHeight="1"/>
    <row r="270" s="21" customFormat="1" customHeight="1"/>
    <row r="271" s="21" customFormat="1" customHeight="1"/>
    <row r="272" s="21" customFormat="1" customHeight="1"/>
    <row r="273" s="21" customFormat="1" customHeight="1"/>
    <row r="274" s="21" customFormat="1" customHeight="1"/>
    <row r="275" s="21" customFormat="1" customHeight="1"/>
    <row r="276" s="21" customFormat="1" customHeight="1"/>
    <row r="277" s="21" customFormat="1" customHeight="1"/>
    <row r="278" s="21" customFormat="1" customHeight="1"/>
    <row r="279" s="21" customFormat="1" customHeight="1"/>
    <row r="280" s="21" customFormat="1" customHeight="1"/>
    <row r="281" s="21" customFormat="1" customHeight="1"/>
    <row r="282" s="21" customFormat="1" customHeight="1"/>
    <row r="283" s="21" customFormat="1" customHeight="1"/>
    <row r="284" s="21" customFormat="1" customHeight="1"/>
    <row r="285" s="21" customFormat="1" customHeight="1"/>
    <row r="286" s="21" customFormat="1" customHeight="1"/>
    <row r="287" s="21" customFormat="1" customHeight="1"/>
    <row r="288" s="21" customFormat="1" customHeight="1"/>
    <row r="289" s="21" customFormat="1" customHeight="1"/>
    <row r="290" s="21" customFormat="1" customHeight="1"/>
    <row r="291" s="21" customFormat="1" customHeight="1"/>
    <row r="292" s="21" customFormat="1" customHeight="1"/>
    <row r="293" s="21" customFormat="1" customHeight="1"/>
    <row r="294" s="21" customFormat="1" customHeight="1"/>
    <row r="295" s="21" customFormat="1" customHeight="1"/>
    <row r="296" s="21" customFormat="1" customHeight="1"/>
    <row r="297" s="21" customFormat="1" customHeight="1"/>
    <row r="298" s="21" customFormat="1" customHeight="1"/>
    <row r="299" s="21" customFormat="1" customHeight="1"/>
    <row r="300" s="21" customFormat="1" customHeight="1"/>
    <row r="301" s="21" customFormat="1" customHeight="1"/>
    <row r="302" s="21" customFormat="1" customHeight="1"/>
    <row r="303" s="21" customFormat="1" customHeight="1"/>
    <row r="304" s="21" customFormat="1" customHeight="1"/>
    <row r="305" s="21" customFormat="1" customHeight="1"/>
    <row r="306" s="21" customFormat="1" customHeight="1"/>
    <row r="307" s="21" customFormat="1" customHeight="1"/>
    <row r="308" s="21" customFormat="1" customHeight="1"/>
    <row r="309" s="21" customFormat="1" customHeight="1"/>
    <row r="310" s="21" customFormat="1" customHeight="1"/>
    <row r="311" s="21" customFormat="1" customHeight="1"/>
    <row r="312" s="21" customFormat="1" customHeight="1"/>
    <row r="313" s="21" customFormat="1" customHeight="1"/>
    <row r="314" s="21" customFormat="1" customHeight="1"/>
    <row r="315" s="21" customFormat="1" customHeight="1"/>
    <row r="316" s="21" customFormat="1" customHeight="1"/>
    <row r="317" s="21" customFormat="1" customHeight="1"/>
    <row r="318" s="21" customFormat="1" customHeight="1"/>
    <row r="319" s="21" customFormat="1" customHeight="1"/>
    <row r="320" s="21" customFormat="1" customHeight="1"/>
    <row r="321" s="21" customFormat="1" customHeight="1"/>
    <row r="322" s="21" customFormat="1" customHeight="1"/>
    <row r="323" s="21" customFormat="1" customHeight="1"/>
    <row r="324" s="21" customFormat="1" customHeight="1"/>
    <row r="325" s="21" customFormat="1" customHeight="1"/>
    <row r="326" s="21" customFormat="1" customHeight="1"/>
    <row r="327" s="21" customFormat="1" customHeight="1"/>
    <row r="328" s="21" customFormat="1" customHeight="1"/>
    <row r="329" s="21" customFormat="1" customHeight="1"/>
    <row r="330" s="21" customFormat="1" customHeight="1"/>
    <row r="331" s="21" customFormat="1" customHeight="1"/>
    <row r="332" s="21" customFormat="1" customHeight="1"/>
    <row r="333" s="21" customFormat="1" customHeight="1"/>
    <row r="334" s="21" customFormat="1" customHeight="1"/>
    <row r="335" s="21" customFormat="1" customHeight="1"/>
    <row r="336" s="21" customFormat="1" customHeight="1"/>
    <row r="337" s="21" customFormat="1" customHeight="1"/>
    <row r="338" s="21" customFormat="1" customHeight="1"/>
    <row r="339" s="21" customFormat="1" customHeight="1"/>
    <row r="340" s="21" customFormat="1" customHeight="1"/>
    <row r="341" s="21" customFormat="1" customHeight="1"/>
    <row r="342" s="21" customFormat="1" customHeight="1"/>
    <row r="343" s="21" customFormat="1" customHeight="1"/>
    <row r="344" s="21" customFormat="1" customHeight="1"/>
    <row r="345" s="21" customFormat="1" customHeight="1"/>
    <row r="346" s="21" customFormat="1" customHeight="1"/>
    <row r="347" s="21" customFormat="1" customHeight="1"/>
    <row r="348" s="21" customFormat="1" customHeight="1"/>
    <row r="349" s="21" customFormat="1" customHeight="1"/>
    <row r="350" s="21" customFormat="1" customHeight="1"/>
    <row r="351" s="21" customFormat="1" customHeight="1"/>
    <row r="352" s="21" customFormat="1" customHeight="1"/>
    <row r="353" s="21" customFormat="1" customHeight="1"/>
    <row r="354" s="21" customFormat="1" customHeight="1"/>
    <row r="355" s="21" customFormat="1" customHeight="1"/>
    <row r="356" s="21" customFormat="1" customHeight="1"/>
    <row r="357" s="21" customFormat="1" customHeight="1"/>
    <row r="358" s="21" customFormat="1" customHeight="1"/>
    <row r="359" s="21" customFormat="1" customHeight="1"/>
    <row r="360" s="21" customFormat="1" customHeight="1"/>
    <row r="361" s="21" customFormat="1" customHeight="1"/>
    <row r="362" s="21" customFormat="1" customHeight="1"/>
    <row r="363" s="21" customFormat="1" customHeight="1"/>
    <row r="364" s="21" customFormat="1" customHeight="1"/>
    <row r="365" s="21" customFormat="1" customHeight="1"/>
    <row r="366" s="21" customFormat="1" customHeight="1"/>
    <row r="367" s="21" customFormat="1" customHeight="1"/>
    <row r="368" s="21" customFormat="1" customHeight="1"/>
    <row r="369" s="21" customFormat="1" customHeight="1"/>
    <row r="370" s="21" customFormat="1" customHeight="1"/>
    <row r="371" s="21" customFormat="1" customHeight="1"/>
    <row r="372" s="21" customFormat="1" customHeight="1"/>
    <row r="373" s="21" customFormat="1" customHeight="1"/>
    <row r="374" s="21" customFormat="1" customHeight="1"/>
    <row r="375" s="21" customFormat="1" customHeight="1"/>
    <row r="376" s="21" customFormat="1" customHeight="1"/>
    <row r="377" s="21" customFormat="1" customHeight="1"/>
    <row r="378" s="21" customFormat="1" customHeight="1"/>
    <row r="379" s="21" customFormat="1" customHeight="1"/>
    <row r="380" s="21" customFormat="1" customHeight="1"/>
    <row r="381" s="21" customFormat="1" customHeight="1"/>
    <row r="382" s="21" customFormat="1" customHeight="1"/>
    <row r="383" s="21" customFormat="1" customHeight="1"/>
    <row r="384" s="21" customFormat="1" customHeight="1"/>
    <row r="385" s="21" customFormat="1" customHeight="1"/>
    <row r="386" s="21" customFormat="1" customHeight="1"/>
    <row r="387" s="21" customFormat="1" customHeight="1"/>
    <row r="388" s="21" customFormat="1" customHeight="1"/>
    <row r="389" s="21" customFormat="1" customHeight="1"/>
    <row r="390" s="21" customFormat="1" customHeight="1"/>
    <row r="391" s="21" customFormat="1" customHeight="1"/>
    <row r="392" s="21" customFormat="1" customHeight="1"/>
    <row r="393" s="21" customFormat="1" customHeight="1"/>
    <row r="394" s="21" customFormat="1" customHeight="1"/>
    <row r="395" s="21" customFormat="1" customHeight="1"/>
    <row r="396" s="21" customFormat="1" customHeight="1"/>
    <row r="397" s="21" customFormat="1" customHeight="1"/>
    <row r="398" s="21" customFormat="1" customHeight="1"/>
    <row r="399" s="21" customFormat="1" customHeight="1"/>
    <row r="400" s="21" customFormat="1" customHeight="1"/>
    <row r="401" s="21" customFormat="1" customHeight="1"/>
    <row r="402" s="21" customFormat="1" customHeight="1"/>
    <row r="403" s="21" customFormat="1" customHeight="1"/>
    <row r="404" s="21" customFormat="1" customHeight="1"/>
    <row r="405" s="21" customFormat="1" customHeight="1"/>
    <row r="406" s="21" customFormat="1" customHeight="1"/>
    <row r="407" s="21" customFormat="1" customHeight="1"/>
    <row r="408" s="21" customFormat="1" customHeight="1"/>
    <row r="409" s="21" customFormat="1" customHeight="1"/>
    <row r="410" s="21" customFormat="1" customHeight="1"/>
    <row r="411" s="21" customFormat="1" customHeight="1"/>
    <row r="412" s="21" customFormat="1" customHeight="1"/>
    <row r="413" s="21" customFormat="1" customHeight="1"/>
    <row r="414" s="21" customFormat="1" customHeight="1"/>
    <row r="415" s="21" customFormat="1" customHeight="1"/>
    <row r="416" s="21" customFormat="1" customHeight="1"/>
    <row r="417" s="21" customFormat="1" customHeight="1"/>
    <row r="418" s="21" customFormat="1" customHeight="1"/>
    <row r="419" s="21" customFormat="1" customHeight="1"/>
    <row r="420" s="21" customFormat="1" customHeight="1"/>
    <row r="421" s="21" customFormat="1" customHeight="1"/>
    <row r="422" s="21" customFormat="1" customHeight="1"/>
    <row r="423" s="21" customFormat="1" customHeight="1"/>
    <row r="424" s="21" customFormat="1" customHeight="1"/>
    <row r="425" s="21" customFormat="1" customHeight="1"/>
    <row r="426" s="21" customFormat="1" customHeight="1"/>
    <row r="427" s="21" customFormat="1" customHeight="1"/>
    <row r="428" s="21" customFormat="1" customHeight="1"/>
    <row r="429" s="21" customFormat="1" customHeight="1"/>
    <row r="430" s="21" customFormat="1" customHeight="1"/>
    <row r="431" s="21" customFormat="1" customHeight="1"/>
    <row r="432" s="21" customFormat="1" customHeight="1"/>
    <row r="433" s="21" customFormat="1" customHeight="1"/>
    <row r="434" s="21" customFormat="1" customHeight="1"/>
    <row r="435" s="21" customFormat="1" customHeight="1"/>
    <row r="436" s="21" customFormat="1" customHeight="1"/>
    <row r="437" s="21" customFormat="1" customHeight="1"/>
    <row r="438" s="21" customFormat="1" customHeight="1"/>
    <row r="439" s="21" customFormat="1" customHeight="1"/>
    <row r="440" s="21" customFormat="1" customHeight="1"/>
    <row r="441" s="21" customFormat="1" customHeight="1"/>
    <row r="442" s="21" customFormat="1" customHeight="1"/>
    <row r="443" s="21" customFormat="1" customHeight="1"/>
    <row r="444" s="21" customFormat="1" customHeight="1"/>
    <row r="445" s="21" customFormat="1" customHeight="1"/>
    <row r="446" s="21" customFormat="1" customHeight="1"/>
    <row r="447" s="21" customFormat="1" customHeight="1"/>
    <row r="448" s="21" customFormat="1" customHeight="1"/>
    <row r="449" s="21" customFormat="1" customHeight="1"/>
    <row r="450" s="21" customFormat="1" customHeight="1"/>
    <row r="451" s="21" customFormat="1" customHeight="1"/>
    <row r="452" s="21" customFormat="1" customHeight="1"/>
    <row r="453" s="21" customFormat="1" customHeight="1"/>
    <row r="454" s="21" customFormat="1" customHeight="1"/>
    <row r="455" s="21" customFormat="1" customHeight="1"/>
    <row r="456" s="21" customFormat="1" customHeight="1"/>
    <row r="457" s="21" customFormat="1" customHeight="1"/>
    <row r="458" s="21" customFormat="1" customHeight="1"/>
    <row r="459" s="21" customFormat="1" customHeight="1"/>
    <row r="460" s="21" customFormat="1" customHeight="1"/>
    <row r="461" s="21" customFormat="1" customHeight="1"/>
    <row r="462" s="21" customFormat="1" customHeight="1"/>
    <row r="463" s="21" customFormat="1" customHeight="1"/>
    <row r="464" s="21" customFormat="1" customHeight="1"/>
    <row r="465" s="21" customFormat="1" customHeight="1"/>
    <row r="466" s="21" customFormat="1" customHeight="1"/>
    <row r="467" s="21" customFormat="1" customHeight="1"/>
    <row r="468" s="21" customFormat="1" customHeight="1"/>
    <row r="469" s="21" customFormat="1" customHeight="1"/>
    <row r="470" s="21" customFormat="1" customHeight="1"/>
    <row r="471" s="21" customFormat="1" customHeight="1"/>
    <row r="472" s="21" customFormat="1" customHeight="1"/>
    <row r="473" s="21" customFormat="1" customHeight="1"/>
    <row r="474" s="21" customFormat="1" customHeight="1"/>
    <row r="475" s="21" customFormat="1" customHeight="1"/>
    <row r="476" s="21" customFormat="1" customHeight="1"/>
    <row r="477" s="21" customFormat="1" customHeight="1"/>
    <row r="478" s="21" customFormat="1" customHeight="1"/>
    <row r="479" s="21" customFormat="1" customHeight="1"/>
    <row r="480" s="21" customFormat="1" customHeight="1"/>
    <row r="481" s="21" customFormat="1" customHeight="1"/>
    <row r="482" s="21" customFormat="1" customHeight="1"/>
    <row r="483" s="21" customFormat="1" customHeight="1"/>
    <row r="484" s="21" customFormat="1" customHeight="1"/>
    <row r="485" s="21" customFormat="1" customHeight="1"/>
    <row r="486" s="21" customFormat="1" customHeight="1"/>
    <row r="487" s="21" customFormat="1" customHeight="1"/>
    <row r="488" s="21" customFormat="1" customHeight="1"/>
    <row r="489" s="21" customFormat="1" customHeight="1"/>
    <row r="490" s="21" customFormat="1" customHeight="1"/>
    <row r="491" s="21" customFormat="1" customHeight="1"/>
    <row r="492" s="21" customFormat="1" customHeight="1"/>
    <row r="493" s="21" customFormat="1" customHeight="1"/>
    <row r="494" s="21" customFormat="1" customHeight="1"/>
    <row r="495" s="21" customFormat="1" customHeight="1"/>
    <row r="496" s="21" customFormat="1" customHeight="1"/>
    <row r="497" s="21" customFormat="1" customHeight="1"/>
    <row r="498" s="21" customFormat="1" customHeight="1"/>
    <row r="499" s="21" customFormat="1" customHeight="1"/>
    <row r="500" s="21" customFormat="1" customHeight="1"/>
    <row r="501" s="21" customFormat="1" customHeight="1"/>
    <row r="502" s="21" customFormat="1" customHeight="1"/>
    <row r="503" s="21" customFormat="1" customHeight="1"/>
    <row r="504" s="21" customFormat="1" customHeight="1"/>
    <row r="505" s="21" customFormat="1" customHeight="1"/>
    <row r="506" s="21" customFormat="1" customHeight="1"/>
    <row r="507" s="21" customFormat="1" customHeight="1"/>
    <row r="508" s="21" customFormat="1" customHeight="1"/>
    <row r="509" s="21" customFormat="1" customHeight="1"/>
    <row r="510" s="21" customFormat="1" customHeight="1"/>
    <row r="511" s="21" customFormat="1" customHeight="1"/>
    <row r="512" s="21" customFormat="1" customHeight="1"/>
    <row r="513" s="21" customFormat="1" customHeight="1"/>
    <row r="514" s="21" customFormat="1" customHeight="1"/>
    <row r="515" s="21" customFormat="1" customHeight="1"/>
    <row r="516" s="21" customFormat="1" customHeight="1"/>
    <row r="517" s="21" customFormat="1" customHeight="1"/>
    <row r="518" s="21" customFormat="1" customHeight="1"/>
    <row r="519" s="21" customFormat="1" customHeight="1"/>
    <row r="520" s="21" customFormat="1" customHeight="1"/>
    <row r="521" s="21" customFormat="1" customHeight="1"/>
    <row r="522" s="21" customFormat="1" customHeight="1"/>
    <row r="523" s="21" customFormat="1" customHeight="1"/>
    <row r="524" s="21" customFormat="1" customHeight="1"/>
    <row r="525" s="21" customFormat="1" customHeight="1"/>
    <row r="526" s="21" customFormat="1" customHeight="1"/>
    <row r="527" s="21" customFormat="1" customHeight="1"/>
    <row r="528" s="21" customFormat="1" customHeight="1"/>
    <row r="529" s="21" customFormat="1" customHeight="1"/>
    <row r="530" s="21" customFormat="1" customHeight="1"/>
    <row r="531" s="21" customFormat="1" customHeight="1"/>
    <row r="532" s="21" customFormat="1" customHeight="1"/>
    <row r="533" s="21" customFormat="1" customHeight="1"/>
    <row r="534" s="21" customFormat="1" customHeight="1"/>
    <row r="535" s="21" customFormat="1" customHeight="1"/>
    <row r="536" s="21" customFormat="1" customHeight="1"/>
    <row r="537" s="21" customFormat="1" customHeight="1"/>
    <row r="538" s="21" customFormat="1" customHeight="1"/>
    <row r="539" s="21" customFormat="1" customHeight="1"/>
    <row r="540" s="21" customFormat="1" customHeight="1"/>
    <row r="541" s="21" customFormat="1" customHeight="1"/>
    <row r="542" s="21" customFormat="1" customHeight="1"/>
    <row r="543" s="21" customFormat="1" customHeight="1"/>
    <row r="544" s="21" customFormat="1" customHeight="1"/>
    <row r="545" s="21" customFormat="1" customHeight="1"/>
    <row r="546" s="21" customFormat="1" customHeight="1"/>
    <row r="547" s="21" customFormat="1" customHeight="1"/>
    <row r="548" s="21" customFormat="1" customHeight="1"/>
    <row r="549" s="21" customFormat="1" customHeight="1"/>
    <row r="550" s="21" customFormat="1" customHeight="1"/>
    <row r="551" s="21" customFormat="1" customHeight="1"/>
    <row r="552" s="21" customFormat="1" customHeight="1"/>
    <row r="553" s="21" customFormat="1" customHeight="1"/>
    <row r="554" s="21" customFormat="1" customHeight="1"/>
    <row r="555" s="21" customFormat="1" customHeight="1"/>
    <row r="556" s="21" customFormat="1" customHeight="1"/>
    <row r="557" s="21" customFormat="1" customHeight="1"/>
    <row r="558" s="21" customFormat="1" customHeight="1"/>
    <row r="559" s="21" customFormat="1" customHeight="1"/>
    <row r="560" s="21" customFormat="1" customHeight="1"/>
    <row r="561" s="21" customFormat="1" customHeight="1"/>
    <row r="562" s="21" customFormat="1" customHeight="1"/>
    <row r="563" s="21" customFormat="1" customHeight="1"/>
    <row r="564" s="21" customFormat="1" customHeight="1"/>
    <row r="565" s="21" customFormat="1" customHeight="1"/>
    <row r="566" s="21" customFormat="1" customHeight="1"/>
    <row r="567" s="21" customFormat="1" customHeight="1"/>
    <row r="568" s="21" customFormat="1" customHeight="1"/>
    <row r="569" s="21" customFormat="1" customHeight="1"/>
    <row r="570" s="21" customFormat="1" customHeight="1"/>
    <row r="571" s="21" customFormat="1" customHeight="1"/>
    <row r="572" s="21" customFormat="1" customHeight="1"/>
    <row r="573" s="21" customFormat="1" customHeight="1"/>
    <row r="574" s="21" customFormat="1" customHeight="1"/>
    <row r="575" s="21" customFormat="1" customHeight="1"/>
    <row r="576" s="21" customFormat="1" customHeight="1"/>
    <row r="577" s="21" customFormat="1" customHeight="1"/>
    <row r="578" s="21" customFormat="1" customHeight="1"/>
    <row r="579" s="21" customFormat="1" customHeight="1"/>
    <row r="580" s="21" customFormat="1" customHeight="1"/>
    <row r="581" s="21" customFormat="1" customHeight="1"/>
    <row r="582" s="21" customFormat="1" customHeight="1"/>
    <row r="583" s="21" customFormat="1" customHeight="1"/>
    <row r="584" s="21" customFormat="1" customHeight="1"/>
    <row r="585" s="21" customFormat="1" customHeight="1"/>
    <row r="586" s="21" customFormat="1" customHeight="1"/>
    <row r="587" s="21" customFormat="1" customHeight="1"/>
    <row r="588" s="21" customFormat="1" customHeight="1"/>
    <row r="589" s="21" customFormat="1" customHeight="1"/>
    <row r="590" s="21" customFormat="1" customHeight="1"/>
    <row r="591" s="21" customFormat="1" customHeight="1"/>
    <row r="592" s="21" customFormat="1" customHeight="1"/>
    <row r="593" s="21" customFormat="1" customHeight="1"/>
    <row r="594" s="21" customFormat="1" customHeight="1"/>
    <row r="595" s="21" customFormat="1" customHeight="1"/>
    <row r="596" s="21" customFormat="1" customHeight="1"/>
    <row r="597" s="21" customFormat="1" customHeight="1"/>
    <row r="598" s="21" customFormat="1" customHeight="1"/>
    <row r="599" s="21" customFormat="1" customHeight="1"/>
    <row r="600" s="21" customFormat="1" customHeight="1"/>
    <row r="601" s="21" customFormat="1" customHeight="1"/>
    <row r="602" s="21" customFormat="1" customHeight="1"/>
    <row r="603" s="21" customFormat="1" customHeight="1"/>
    <row r="604" s="21" customFormat="1" customHeight="1"/>
    <row r="605" s="21" customFormat="1" customHeight="1"/>
    <row r="606" s="21" customFormat="1" customHeight="1"/>
    <row r="607" s="21" customFormat="1" customHeight="1"/>
    <row r="608" s="21" customFormat="1" customHeight="1"/>
    <row r="609" s="21" customFormat="1" customHeight="1"/>
    <row r="610" s="21" customFormat="1" customHeight="1"/>
    <row r="611" s="21" customFormat="1" customHeight="1"/>
    <row r="612" s="21" customFormat="1" customHeight="1"/>
    <row r="613" s="21" customFormat="1" customHeight="1"/>
    <row r="614" s="21" customFormat="1" customHeight="1"/>
    <row r="615" s="21" customFormat="1" customHeight="1"/>
    <row r="616" s="21" customFormat="1" customHeight="1"/>
    <row r="617" s="21" customFormat="1" customHeight="1"/>
    <row r="618" s="21" customFormat="1" customHeight="1"/>
    <row r="619" s="21" customFormat="1" customHeight="1"/>
    <row r="620" s="21" customFormat="1" customHeight="1"/>
    <row r="621" s="21" customFormat="1" customHeight="1"/>
    <row r="622" s="21" customFormat="1" customHeight="1"/>
    <row r="623" s="21" customFormat="1" customHeight="1"/>
    <row r="624" s="21" customFormat="1" customHeight="1"/>
    <row r="625" s="21" customFormat="1" customHeight="1"/>
    <row r="626" s="21" customFormat="1" customHeight="1"/>
    <row r="627" s="21" customFormat="1" customHeight="1"/>
    <row r="628" s="21" customFormat="1" customHeight="1"/>
    <row r="629" s="21" customFormat="1" customHeight="1"/>
    <row r="630" s="21" customFormat="1" customHeight="1"/>
    <row r="631" s="21" customFormat="1" customHeight="1"/>
    <row r="632" s="21" customFormat="1" customHeight="1"/>
    <row r="633" s="21" customFormat="1" customHeight="1"/>
    <row r="634" s="21" customFormat="1" customHeight="1"/>
    <row r="635" s="21" customFormat="1" customHeight="1"/>
    <row r="636" s="21" customFormat="1" customHeight="1"/>
    <row r="637" s="21" customFormat="1" customHeight="1"/>
    <row r="638" s="21" customFormat="1" customHeight="1"/>
    <row r="639" s="21" customFormat="1" customHeight="1"/>
    <row r="640" s="21" customFormat="1" customHeight="1"/>
    <row r="641" s="21" customFormat="1" customHeight="1"/>
    <row r="642" s="21" customFormat="1" customHeight="1"/>
    <row r="643" s="21" customFormat="1" customHeight="1"/>
    <row r="644" s="21" customFormat="1" customHeight="1"/>
    <row r="645" s="21" customFormat="1" customHeight="1"/>
    <row r="646" s="21" customFormat="1" customHeight="1"/>
    <row r="647" s="21" customFormat="1" customHeight="1"/>
    <row r="648" s="21" customFormat="1" customHeight="1"/>
    <row r="649" s="21" customFormat="1" customHeight="1"/>
    <row r="650" s="21" customFormat="1" customHeight="1"/>
    <row r="651" s="21" customFormat="1" customHeight="1"/>
    <row r="652" s="21" customFormat="1" customHeight="1"/>
    <row r="653" s="21" customFormat="1" customHeight="1"/>
    <row r="654" s="21" customFormat="1" customHeight="1"/>
    <row r="655" s="21" customFormat="1" customHeight="1"/>
    <row r="656" s="21" customFormat="1" customHeight="1"/>
    <row r="657" s="21" customFormat="1" customHeight="1"/>
    <row r="658" s="21" customFormat="1" customHeight="1"/>
    <row r="659" s="21" customFormat="1" customHeight="1"/>
    <row r="660" s="21" customFormat="1" customHeight="1"/>
    <row r="661" s="21" customFormat="1" customHeight="1"/>
    <row r="662" s="21" customFormat="1" customHeight="1"/>
    <row r="663" s="21" customFormat="1" customHeight="1"/>
    <row r="664" s="21" customFormat="1" customHeight="1"/>
    <row r="665" s="21" customFormat="1" customHeight="1"/>
    <row r="666" s="21" customFormat="1" customHeight="1"/>
    <row r="667" s="21" customFormat="1" customHeight="1"/>
    <row r="668" s="21" customFormat="1" customHeight="1"/>
    <row r="669" s="21" customFormat="1" customHeight="1"/>
    <row r="670" s="21" customFormat="1" customHeight="1"/>
    <row r="671" s="21" customFormat="1" customHeight="1"/>
    <row r="672" s="21" customFormat="1" customHeight="1"/>
    <row r="673" s="21" customFormat="1" customHeight="1"/>
    <row r="674" s="21" customFormat="1" customHeight="1"/>
    <row r="675" s="21" customFormat="1" customHeight="1"/>
    <row r="676" s="21" customFormat="1" customHeight="1"/>
    <row r="677" s="21" customFormat="1" customHeight="1"/>
    <row r="678" s="21" customFormat="1" customHeight="1"/>
    <row r="679" s="21" customFormat="1" customHeight="1"/>
    <row r="680" s="21" customFormat="1" customHeight="1"/>
    <row r="681" s="21" customFormat="1" customHeight="1"/>
    <row r="682" s="21" customFormat="1" customHeight="1"/>
    <row r="683" s="21" customFormat="1" customHeight="1"/>
    <row r="684" s="21" customFormat="1" customHeight="1"/>
    <row r="685" s="21" customFormat="1" customHeight="1"/>
    <row r="686" s="21" customFormat="1" customHeight="1"/>
    <row r="687" s="21" customFormat="1" customHeight="1"/>
    <row r="688" s="21" customFormat="1" customHeight="1"/>
    <row r="689" s="21" customFormat="1" customHeight="1"/>
    <row r="690" s="21" customFormat="1" customHeight="1"/>
    <row r="691" s="21" customFormat="1" customHeight="1"/>
    <row r="692" s="21" customFormat="1" customHeight="1"/>
    <row r="693" s="21" customFormat="1" customHeight="1"/>
    <row r="694" s="21" customFormat="1" customHeight="1"/>
    <row r="695" s="21" customFormat="1" customHeight="1"/>
    <row r="696" s="21" customFormat="1" customHeight="1"/>
    <row r="697" s="21" customFormat="1" customHeight="1"/>
    <row r="698" s="21" customFormat="1" customHeight="1"/>
    <row r="699" s="21" customFormat="1" customHeight="1"/>
    <row r="700" s="21" customFormat="1" customHeight="1"/>
    <row r="701" s="21" customFormat="1" customHeight="1"/>
    <row r="702" s="21" customFormat="1" customHeight="1"/>
    <row r="703" s="21" customFormat="1" customHeight="1"/>
    <row r="704" s="21" customFormat="1" customHeight="1"/>
    <row r="705" s="21" customFormat="1" customHeight="1"/>
    <row r="706" s="21" customFormat="1" customHeight="1"/>
    <row r="707" s="21" customFormat="1" customHeight="1"/>
    <row r="708" s="21" customFormat="1" customHeight="1"/>
    <row r="709" s="21" customFormat="1" customHeight="1"/>
    <row r="710" s="21" customFormat="1" customHeight="1"/>
    <row r="711" s="21" customFormat="1" customHeight="1"/>
    <row r="712" s="21" customFormat="1" customHeight="1"/>
    <row r="713" s="21" customFormat="1" customHeight="1"/>
    <row r="714" s="21" customFormat="1" customHeight="1"/>
    <row r="715" s="21" customFormat="1" customHeight="1"/>
    <row r="716" s="21" customFormat="1" customHeight="1"/>
    <row r="717" s="21" customFormat="1" customHeight="1"/>
    <row r="718" s="21" customFormat="1" customHeight="1"/>
    <row r="719" s="21" customFormat="1" customHeight="1"/>
    <row r="720" s="21" customFormat="1" customHeight="1"/>
    <row r="721" s="21" customFormat="1" customHeight="1"/>
    <row r="722" s="21" customFormat="1" customHeight="1"/>
    <row r="723" s="21" customFormat="1" customHeight="1"/>
    <row r="724" s="21" customFormat="1" customHeight="1"/>
    <row r="725" s="21" customFormat="1" customHeight="1"/>
    <row r="726" s="21" customFormat="1" customHeight="1"/>
    <row r="727" s="21" customFormat="1" customHeight="1"/>
    <row r="728" s="21" customFormat="1" customHeight="1"/>
    <row r="729" s="21" customFormat="1" customHeight="1"/>
    <row r="730" s="21" customFormat="1" customHeight="1"/>
    <row r="731" s="21" customFormat="1" customHeight="1"/>
    <row r="732" s="21" customFormat="1" customHeight="1"/>
    <row r="733" s="21" customFormat="1" customHeight="1"/>
    <row r="734" s="21" customFormat="1" customHeight="1"/>
    <row r="735" s="21" customFormat="1" customHeight="1"/>
    <row r="736" s="21" customFormat="1" customHeight="1"/>
    <row r="737" s="21" customFormat="1" customHeight="1"/>
    <row r="738" s="21" customFormat="1" customHeight="1"/>
    <row r="739" s="21" customFormat="1" customHeight="1"/>
    <row r="740" s="21" customFormat="1" customHeight="1"/>
    <row r="741" s="21" customFormat="1" customHeight="1"/>
    <row r="742" s="21" customFormat="1" customHeight="1"/>
    <row r="743" s="21" customFormat="1" customHeight="1"/>
    <row r="744" s="21" customFormat="1" customHeight="1"/>
    <row r="745" s="21" customFormat="1" customHeight="1"/>
    <row r="746" s="21" customFormat="1" customHeight="1"/>
    <row r="747" s="21" customFormat="1" customHeight="1"/>
    <row r="748" s="21" customFormat="1" customHeight="1"/>
    <row r="749" s="21" customFormat="1" customHeight="1"/>
    <row r="750" s="21" customFormat="1" customHeight="1"/>
    <row r="751" s="21" customFormat="1" customHeight="1"/>
    <row r="752" s="21" customFormat="1" customHeight="1"/>
    <row r="753" s="21" customFormat="1" customHeight="1"/>
    <row r="754" s="21" customFormat="1" customHeight="1"/>
    <row r="755" s="21" customFormat="1" customHeight="1"/>
    <row r="756" s="21" customFormat="1" customHeight="1"/>
    <row r="757" s="21" customFormat="1" customHeight="1"/>
    <row r="758" s="21" customFormat="1" customHeight="1"/>
    <row r="759" s="21" customFormat="1" customHeight="1"/>
    <row r="760" s="21" customFormat="1" customHeight="1"/>
    <row r="761" s="21" customFormat="1" customHeight="1"/>
    <row r="762" s="21" customFormat="1" customHeight="1"/>
    <row r="763" s="21" customFormat="1" customHeight="1"/>
    <row r="764" s="21" customFormat="1" customHeight="1"/>
    <row r="765" s="21" customFormat="1" customHeight="1"/>
    <row r="766" s="21" customFormat="1" customHeight="1"/>
    <row r="767" s="21" customFormat="1" customHeight="1"/>
    <row r="768" s="21" customFormat="1" customHeight="1"/>
    <row r="769" s="21" customFormat="1" customHeight="1"/>
    <row r="770" s="21" customFormat="1" customHeight="1"/>
    <row r="771" s="21" customFormat="1" customHeight="1"/>
    <row r="772" s="21" customFormat="1" customHeight="1"/>
    <row r="773" s="21" customFormat="1" customHeight="1"/>
    <row r="774" s="21" customFormat="1" customHeight="1"/>
    <row r="775" s="21" customFormat="1" customHeight="1"/>
    <row r="776" s="21" customFormat="1" customHeight="1"/>
    <row r="777" s="21" customFormat="1" customHeight="1"/>
    <row r="778" s="21" customFormat="1" customHeight="1"/>
    <row r="779" s="21" customFormat="1" customHeight="1"/>
    <row r="780" s="21" customFormat="1" customHeight="1"/>
    <row r="781" s="21" customFormat="1" customHeight="1"/>
    <row r="782" s="21" customFormat="1" customHeight="1"/>
    <row r="783" s="21" customFormat="1" customHeight="1"/>
    <row r="784" s="21" customFormat="1" customHeight="1"/>
    <row r="785" s="21" customFormat="1" customHeight="1"/>
    <row r="786" s="21" customFormat="1" customHeight="1"/>
    <row r="787" s="21" customFormat="1" customHeight="1"/>
    <row r="788" s="21" customFormat="1" customHeight="1"/>
    <row r="789" s="21" customFormat="1" customHeight="1"/>
    <row r="790" s="21" customFormat="1" customHeight="1"/>
    <row r="791" s="21" customFormat="1" customHeight="1"/>
    <row r="792" s="21" customFormat="1" customHeight="1"/>
    <row r="793" s="21" customFormat="1" customHeight="1"/>
    <row r="794" s="21" customFormat="1" customHeight="1"/>
    <row r="795" s="21" customFormat="1" customHeight="1"/>
    <row r="796" s="21" customFormat="1" customHeight="1"/>
    <row r="797" s="21" customFormat="1" customHeight="1"/>
    <row r="798" s="21" customFormat="1" customHeight="1"/>
    <row r="799" s="21" customFormat="1" customHeight="1"/>
    <row r="800" s="21" customFormat="1" customHeight="1"/>
    <row r="801" s="21" customFormat="1" customHeight="1"/>
    <row r="802" s="21" customFormat="1" customHeight="1"/>
    <row r="803" s="21" customFormat="1" customHeight="1"/>
    <row r="804" s="21" customFormat="1" customHeight="1"/>
    <row r="805" s="21" customFormat="1" customHeight="1"/>
    <row r="806" s="21" customFormat="1" customHeight="1"/>
    <row r="807" s="21" customFormat="1" customHeight="1"/>
    <row r="808" s="21" customFormat="1" customHeight="1"/>
    <row r="809" s="21" customFormat="1" customHeight="1"/>
    <row r="810" s="21" customFormat="1" customHeight="1"/>
    <row r="811" s="21" customFormat="1" customHeight="1"/>
    <row r="812" s="21" customFormat="1" customHeight="1"/>
    <row r="813" s="21" customFormat="1" customHeight="1"/>
    <row r="814" s="21" customFormat="1" customHeight="1"/>
    <row r="815" s="21" customFormat="1" customHeight="1"/>
    <row r="816" s="21" customFormat="1" customHeight="1"/>
    <row r="817" s="21" customFormat="1" customHeight="1"/>
    <row r="818" s="21" customFormat="1" customHeight="1"/>
    <row r="819" s="21" customFormat="1" customHeight="1"/>
    <row r="820" s="21" customFormat="1" customHeight="1"/>
    <row r="821" s="21" customFormat="1" customHeight="1"/>
    <row r="822" s="21" customFormat="1" customHeight="1"/>
    <row r="823" s="21" customFormat="1" customHeight="1"/>
    <row r="824" s="21" customFormat="1" customHeight="1"/>
    <row r="825" s="21" customFormat="1" customHeight="1"/>
    <row r="826" s="21" customFormat="1" customHeight="1"/>
    <row r="827" s="21" customFormat="1" customHeight="1"/>
    <row r="828" s="21" customFormat="1" customHeight="1"/>
    <row r="829" s="21" customFormat="1" customHeight="1"/>
    <row r="830" s="21" customFormat="1" customHeight="1"/>
    <row r="831" s="21" customFormat="1" customHeight="1"/>
    <row r="832" s="21" customFormat="1" customHeight="1"/>
    <row r="833" s="21" customFormat="1" customHeight="1"/>
    <row r="834" s="21" customFormat="1" customHeight="1"/>
    <row r="835" s="21" customFormat="1" customHeight="1"/>
    <row r="836" s="21" customFormat="1" customHeight="1"/>
    <row r="837" s="21" customFormat="1" customHeight="1"/>
    <row r="838" s="21" customFormat="1" customHeight="1"/>
    <row r="839" s="21" customFormat="1" customHeight="1"/>
    <row r="840" s="21" customFormat="1" customHeight="1"/>
    <row r="841" s="21" customFormat="1" customHeight="1"/>
    <row r="842" s="21" customFormat="1" customHeight="1"/>
    <row r="843" s="21" customFormat="1" customHeight="1"/>
    <row r="844" s="21" customFormat="1" customHeight="1"/>
    <row r="845" s="21" customFormat="1" customHeight="1"/>
    <row r="846" s="21" customFormat="1" customHeight="1"/>
    <row r="847" s="21" customFormat="1" customHeight="1"/>
    <row r="848" s="21" customFormat="1" customHeight="1"/>
    <row r="849" s="21" customFormat="1" customHeight="1"/>
    <row r="850" s="21" customFormat="1" customHeight="1"/>
    <row r="851" s="21" customFormat="1" customHeight="1"/>
    <row r="852" s="21" customFormat="1" customHeight="1"/>
    <row r="853" s="21" customFormat="1" customHeight="1"/>
    <row r="854" s="21" customFormat="1" customHeight="1"/>
    <row r="855" s="21" customFormat="1" customHeight="1"/>
    <row r="856" s="21" customFormat="1" customHeight="1"/>
    <row r="857" s="21" customFormat="1" customHeight="1"/>
    <row r="858" s="21" customFormat="1" customHeight="1"/>
    <row r="859" s="21" customFormat="1" customHeight="1"/>
    <row r="860" s="21" customFormat="1" customHeight="1"/>
    <row r="861" s="21" customFormat="1" customHeight="1"/>
    <row r="862" s="21" customFormat="1" customHeight="1"/>
    <row r="863" s="21" customFormat="1" customHeight="1"/>
    <row r="864" s="21" customFormat="1" customHeight="1"/>
    <row r="865" s="21" customFormat="1" customHeight="1"/>
    <row r="866" s="21" customFormat="1" customHeight="1"/>
    <row r="867" s="21" customFormat="1" customHeight="1"/>
    <row r="868" s="21" customFormat="1" customHeight="1"/>
    <row r="869" s="21" customFormat="1" customHeight="1"/>
    <row r="870" s="21" customFormat="1" customHeight="1"/>
    <row r="871" s="21" customFormat="1" customHeight="1"/>
    <row r="872" s="21" customFormat="1" customHeight="1"/>
    <row r="873" s="21" customFormat="1" customHeight="1"/>
    <row r="874" s="21" customFormat="1" customHeight="1"/>
    <row r="875" s="21" customFormat="1" customHeight="1"/>
    <row r="876" s="21" customFormat="1" customHeight="1"/>
    <row r="877" s="21" customFormat="1" customHeight="1"/>
    <row r="878" s="21" customFormat="1" customHeight="1"/>
    <row r="879" s="21" customFormat="1" customHeight="1"/>
    <row r="880" s="21" customFormat="1" customHeight="1"/>
    <row r="881" s="21" customFormat="1" customHeight="1"/>
    <row r="882" s="21" customFormat="1" customHeight="1"/>
    <row r="883" s="21" customFormat="1" customHeight="1"/>
    <row r="884" s="21" customFormat="1" customHeight="1"/>
    <row r="885" s="21" customFormat="1" customHeight="1"/>
    <row r="886" s="21" customFormat="1" customHeight="1"/>
    <row r="887" s="21" customFormat="1" customHeight="1"/>
    <row r="888" s="21" customFormat="1" customHeight="1"/>
    <row r="889" s="21" customFormat="1" customHeight="1"/>
    <row r="890" s="21" customFormat="1" customHeight="1"/>
    <row r="891" s="21" customFormat="1" customHeight="1"/>
    <row r="892" s="21" customFormat="1" customHeight="1"/>
    <row r="893" s="21" customFormat="1" customHeight="1"/>
    <row r="894" s="21" customFormat="1" customHeight="1"/>
    <row r="895" s="21" customFormat="1" customHeight="1"/>
    <row r="896" s="21" customFormat="1" customHeight="1"/>
    <row r="897" s="21" customFormat="1" customHeight="1"/>
    <row r="898" s="21" customFormat="1" customHeight="1"/>
    <row r="899" s="21" customFormat="1" customHeight="1"/>
    <row r="900" s="21" customFormat="1" customHeight="1"/>
    <row r="901" s="21" customFormat="1" customHeight="1"/>
    <row r="902" s="21" customFormat="1" customHeight="1"/>
    <row r="903" s="21" customFormat="1" customHeight="1"/>
    <row r="904" s="21" customFormat="1" customHeight="1"/>
    <row r="905" s="21" customFormat="1" customHeight="1"/>
    <row r="906" s="21" customFormat="1" customHeight="1"/>
    <row r="907" s="21" customFormat="1" customHeight="1"/>
    <row r="908" s="21" customFormat="1" customHeight="1"/>
    <row r="909" s="21" customFormat="1" customHeight="1"/>
    <row r="910" s="21" customFormat="1" customHeight="1"/>
    <row r="911" s="21" customFormat="1" customHeight="1"/>
    <row r="912" s="21" customFormat="1" customHeight="1"/>
    <row r="913" s="21" customFormat="1" customHeight="1"/>
    <row r="914" s="21" customFormat="1" customHeight="1"/>
    <row r="915" s="21" customFormat="1" customHeight="1"/>
    <row r="916" s="21" customFormat="1" customHeight="1"/>
    <row r="917" s="21" customFormat="1" customHeight="1"/>
    <row r="918" s="21" customFormat="1" customHeight="1"/>
    <row r="919" s="21" customFormat="1" customHeight="1"/>
    <row r="920" s="21" customFormat="1" customHeight="1"/>
    <row r="921" s="21" customFormat="1" customHeight="1"/>
    <row r="922" s="21" customFormat="1" customHeight="1"/>
    <row r="923" s="21" customFormat="1" customHeight="1"/>
    <row r="924" s="21" customFormat="1" customHeight="1"/>
    <row r="925" s="21" customFormat="1" customHeight="1"/>
    <row r="926" s="21" customFormat="1" customHeight="1"/>
    <row r="927" s="21" customFormat="1" customHeight="1"/>
    <row r="928" s="21" customFormat="1" customHeight="1"/>
    <row r="929" s="21" customFormat="1" customHeight="1"/>
    <row r="930" s="21" customFormat="1" customHeight="1"/>
    <row r="931" s="21" customFormat="1" customHeight="1"/>
    <row r="932" s="21" customFormat="1" customHeight="1"/>
    <row r="933" s="21" customFormat="1" customHeight="1"/>
    <row r="934" s="21" customFormat="1" customHeight="1"/>
    <row r="935" s="21" customFormat="1" customHeight="1"/>
    <row r="936" s="21" customFormat="1" customHeight="1"/>
    <row r="937" s="21" customFormat="1" customHeight="1"/>
    <row r="938" s="21" customFormat="1" customHeight="1"/>
    <row r="939" s="21" customFormat="1" customHeight="1"/>
    <row r="940" s="21" customFormat="1" customHeight="1"/>
    <row r="941" s="21" customFormat="1" customHeight="1"/>
    <row r="942" s="21" customFormat="1" customHeight="1"/>
    <row r="943" s="21" customFormat="1" customHeight="1"/>
    <row r="944" s="21" customFormat="1" customHeight="1"/>
    <row r="945" s="21" customFormat="1" customHeight="1"/>
    <row r="946" s="21" customFormat="1" customHeight="1"/>
    <row r="947" s="21" customFormat="1" customHeight="1"/>
    <row r="948" s="21" customFormat="1" customHeight="1"/>
    <row r="949" s="21" customFormat="1" customHeight="1"/>
    <row r="950" s="21" customFormat="1" customHeight="1"/>
    <row r="951" s="21" customFormat="1" customHeight="1"/>
    <row r="952" s="21" customFormat="1" customHeight="1"/>
    <row r="953" s="21" customFormat="1" customHeight="1"/>
    <row r="954" s="21" customFormat="1" customHeight="1"/>
    <row r="955" s="21" customFormat="1" customHeight="1"/>
    <row r="956" s="21" customFormat="1" customHeight="1"/>
    <row r="957" s="21" customFormat="1" customHeight="1"/>
    <row r="958" s="21" customFormat="1" customHeight="1"/>
    <row r="959" s="21" customFormat="1" customHeight="1"/>
    <row r="960" s="21" customFormat="1" customHeight="1"/>
    <row r="961" s="21" customFormat="1" customHeight="1"/>
    <row r="962" s="21" customFormat="1" customHeight="1"/>
    <row r="963" s="21" customFormat="1" customHeight="1"/>
    <row r="964" s="21" customFormat="1" customHeight="1"/>
    <row r="965" s="21" customFormat="1" customHeight="1"/>
    <row r="966" s="21" customFormat="1" customHeight="1"/>
    <row r="967" s="21" customFormat="1" customHeight="1"/>
    <row r="968" s="21" customFormat="1" customHeight="1"/>
    <row r="969" s="21" customFormat="1" customHeight="1"/>
    <row r="970" s="21" customFormat="1" customHeight="1"/>
    <row r="971" s="21" customFormat="1" customHeight="1"/>
    <row r="972" s="21" customFormat="1" customHeight="1"/>
    <row r="973" s="21" customFormat="1" customHeight="1"/>
    <row r="974" s="21" customFormat="1" customHeight="1"/>
    <row r="975" s="21" customFormat="1" customHeight="1"/>
    <row r="976" s="21" customFormat="1" customHeight="1"/>
    <row r="977" s="21" customFormat="1" customHeight="1"/>
    <row r="978" s="21" customFormat="1" customHeight="1"/>
    <row r="979" s="21" customFormat="1" customHeight="1"/>
    <row r="980" s="21" customFormat="1" customHeight="1"/>
  </sheetData>
  <mergeCells count="1">
    <mergeCell ref="A2:D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Y980"/>
  <sheetViews>
    <sheetView workbookViewId="0">
      <selection activeCell="I6" sqref="I6"/>
    </sheetView>
  </sheetViews>
  <sheetFormatPr defaultColWidth="8.75" defaultRowHeight="20.1" customHeight="1"/>
  <cols>
    <col min="1" max="1" width="30.375" style="4" customWidth="1"/>
    <col min="2" max="3" width="10.5" style="4" customWidth="1"/>
    <col min="4" max="4" width="10.5" style="5" customWidth="1"/>
    <col min="5" max="5" width="10.5" style="4" customWidth="1"/>
    <col min="6" max="7" width="9" style="4" customWidth="1"/>
    <col min="8" max="8" width="10.5" style="4" customWidth="1"/>
    <col min="9" max="34" width="9" style="4" customWidth="1"/>
    <col min="35" max="16384" width="8.75" style="4"/>
  </cols>
  <sheetData>
    <row r="1" s="1" customFormat="1" ht="19.5" customHeight="1" spans="1:233">
      <c r="A1" s="6" t="s">
        <v>934</v>
      </c>
      <c r="B1" s="6"/>
      <c r="C1" s="6"/>
      <c r="D1" s="7"/>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row>
    <row r="2" s="2" customFormat="1" ht="48.75" customHeight="1" spans="1:5">
      <c r="A2" s="9" t="s">
        <v>935</v>
      </c>
      <c r="B2" s="9"/>
      <c r="C2" s="9"/>
      <c r="D2" s="9"/>
      <c r="E2" s="9"/>
    </row>
    <row r="3" s="3" customFormat="1" ht="39" customHeight="1" spans="5:5">
      <c r="E3" s="10" t="s">
        <v>2</v>
      </c>
    </row>
    <row r="4" s="3" customFormat="1" ht="39" customHeight="1" spans="1:5">
      <c r="A4" s="11" t="s">
        <v>3</v>
      </c>
      <c r="B4" s="11" t="s">
        <v>597</v>
      </c>
      <c r="C4" s="11" t="s">
        <v>844</v>
      </c>
      <c r="D4" s="11" t="s">
        <v>92</v>
      </c>
      <c r="E4" s="11" t="s">
        <v>929</v>
      </c>
    </row>
    <row r="5" s="3" customFormat="1" ht="39" customHeight="1" spans="1:5">
      <c r="A5" s="12" t="s">
        <v>874</v>
      </c>
      <c r="B5" s="13"/>
      <c r="C5" s="11"/>
      <c r="D5" s="11"/>
      <c r="E5" s="14"/>
    </row>
    <row r="6" s="3" customFormat="1" ht="39" customHeight="1" spans="1:5">
      <c r="A6" s="15" t="s">
        <v>823</v>
      </c>
      <c r="B6" s="16">
        <v>343379</v>
      </c>
      <c r="C6" s="16">
        <v>350787</v>
      </c>
      <c r="D6" s="16">
        <v>376141</v>
      </c>
      <c r="E6" s="17">
        <f t="shared" ref="E6:E11" si="0">D6/B6*100</f>
        <v>109.5</v>
      </c>
    </row>
    <row r="7" s="3" customFormat="1" ht="39" customHeight="1" spans="1:5">
      <c r="A7" s="15" t="s">
        <v>863</v>
      </c>
      <c r="B7" s="16">
        <v>281642</v>
      </c>
      <c r="C7" s="16">
        <v>327952</v>
      </c>
      <c r="D7" s="16">
        <v>357283</v>
      </c>
      <c r="E7" s="17">
        <f t="shared" si="0"/>
        <v>126.9</v>
      </c>
    </row>
    <row r="8" s="3" customFormat="1" ht="39" customHeight="1" spans="1:5">
      <c r="A8" s="15" t="s">
        <v>827</v>
      </c>
      <c r="B8" s="16">
        <v>380689</v>
      </c>
      <c r="C8" s="16">
        <v>397021</v>
      </c>
      <c r="D8" s="16">
        <v>416500</v>
      </c>
      <c r="E8" s="17">
        <f t="shared" si="0"/>
        <v>109.4</v>
      </c>
    </row>
    <row r="9" s="3" customFormat="1" ht="39" customHeight="1" spans="1:5">
      <c r="A9" s="15" t="s">
        <v>829</v>
      </c>
      <c r="B9" s="16">
        <v>9536</v>
      </c>
      <c r="C9" s="16">
        <v>15270</v>
      </c>
      <c r="D9" s="16"/>
      <c r="E9" s="17">
        <f t="shared" si="0"/>
        <v>0</v>
      </c>
    </row>
    <row r="10" s="3" customFormat="1" ht="39" customHeight="1" spans="1:5">
      <c r="A10" s="15" t="s">
        <v>831</v>
      </c>
      <c r="B10" s="18"/>
      <c r="C10" s="16"/>
      <c r="D10" s="16"/>
      <c r="E10" s="17"/>
    </row>
    <row r="11" s="3" customFormat="1" ht="39" customHeight="1" spans="1:5">
      <c r="A11" s="15" t="s">
        <v>646</v>
      </c>
      <c r="B11" s="16">
        <f>SUM(B5:B10)</f>
        <v>1015246</v>
      </c>
      <c r="C11" s="16">
        <f>SUM(C5:C10)</f>
        <v>1091030</v>
      </c>
      <c r="D11" s="16">
        <f>SUM(D5:D10)</f>
        <v>1149924</v>
      </c>
      <c r="E11" s="17">
        <f t="shared" si="0"/>
        <v>113.3</v>
      </c>
    </row>
    <row r="12" s="3" customFormat="1" customHeight="1"/>
    <row r="13" s="3" customFormat="1" customHeight="1"/>
    <row r="14" s="3" customFormat="1" customHeight="1"/>
    <row r="15" s="3" customFormat="1" customHeight="1"/>
    <row r="16" s="3" customFormat="1" customHeight="1"/>
    <row r="17" s="3" customFormat="1" customHeight="1"/>
    <row r="18" s="3" customFormat="1" customHeight="1"/>
    <row r="19" s="3" customFormat="1" customHeight="1"/>
    <row r="20" s="3" customFormat="1" customHeight="1"/>
    <row r="21" s="3" customFormat="1" customHeight="1"/>
    <row r="22" s="3" customFormat="1" customHeight="1"/>
    <row r="23" s="3" customFormat="1" customHeight="1"/>
    <row r="24" s="3" customFormat="1" customHeight="1"/>
    <row r="25" s="3" customFormat="1" customHeight="1"/>
    <row r="26" s="3" customFormat="1" customHeight="1"/>
    <row r="27" s="3" customFormat="1" customHeight="1"/>
    <row r="28" s="3" customFormat="1" customHeight="1"/>
    <row r="29" s="3" customFormat="1" customHeight="1"/>
    <row r="30" s="3" customFormat="1" customHeight="1"/>
    <row r="31" s="3" customFormat="1" customHeight="1"/>
    <row r="32" s="3" customFormat="1" customHeight="1"/>
    <row r="33" s="3" customFormat="1" customHeight="1"/>
    <row r="34" s="3" customFormat="1" customHeight="1"/>
    <row r="35" s="3" customFormat="1" customHeight="1"/>
    <row r="36" s="3" customFormat="1" customHeight="1"/>
    <row r="37" s="3" customFormat="1" customHeight="1"/>
    <row r="38" s="3" customFormat="1" customHeight="1"/>
    <row r="39" s="3" customFormat="1" customHeight="1"/>
    <row r="40" s="3" customFormat="1" customHeight="1"/>
    <row r="41" s="3" customFormat="1" customHeight="1"/>
    <row r="42" s="3" customFormat="1" customHeight="1"/>
    <row r="43" s="3" customFormat="1" customHeight="1"/>
    <row r="44" s="3" customFormat="1" customHeight="1"/>
    <row r="45" s="3" customFormat="1" customHeight="1"/>
    <row r="46" s="3" customFormat="1" customHeight="1"/>
    <row r="47" s="3" customFormat="1" customHeight="1"/>
    <row r="48" s="3" customFormat="1" customHeight="1"/>
    <row r="49" s="3" customFormat="1" customHeight="1"/>
    <row r="50" s="3" customFormat="1" customHeight="1"/>
    <row r="51" s="3" customFormat="1" customHeight="1"/>
    <row r="52" s="3" customFormat="1" customHeight="1"/>
    <row r="53" s="3" customFormat="1" customHeight="1"/>
    <row r="54" s="3" customFormat="1" customHeight="1"/>
    <row r="55" s="3" customFormat="1" customHeight="1"/>
    <row r="56" s="3" customFormat="1" customHeight="1"/>
    <row r="57" s="3" customFormat="1" customHeight="1"/>
    <row r="58" s="3" customFormat="1" customHeight="1"/>
    <row r="59" s="3" customFormat="1" customHeight="1"/>
    <row r="60" s="3" customFormat="1" customHeight="1"/>
    <row r="61" s="3" customFormat="1" customHeight="1"/>
    <row r="62" s="3" customFormat="1" customHeight="1"/>
    <row r="63" s="3" customFormat="1" customHeight="1"/>
    <row r="64" s="3" customFormat="1" customHeight="1"/>
    <row r="65" s="3" customFormat="1" customHeight="1"/>
    <row r="66" s="3" customFormat="1" customHeight="1"/>
    <row r="67" s="3" customFormat="1" customHeight="1"/>
    <row r="68" s="3" customFormat="1" customHeight="1"/>
    <row r="69" s="3" customFormat="1" customHeight="1"/>
    <row r="70" s="3" customFormat="1" customHeight="1"/>
    <row r="71" s="3" customFormat="1" customHeight="1"/>
    <row r="72" s="3" customFormat="1" customHeight="1"/>
    <row r="73" s="3" customFormat="1" customHeight="1"/>
    <row r="74" s="3" customFormat="1" customHeight="1"/>
    <row r="75" s="3" customFormat="1" customHeight="1"/>
    <row r="76" s="3" customFormat="1" customHeight="1"/>
    <row r="77" s="3" customFormat="1" customHeight="1"/>
    <row r="78" s="3" customFormat="1" customHeight="1"/>
    <row r="79" s="3" customFormat="1" customHeight="1"/>
    <row r="80" s="3" customFormat="1" customHeight="1"/>
    <row r="81" s="3" customFormat="1" customHeight="1"/>
    <row r="82" s="3" customFormat="1" customHeight="1"/>
    <row r="83" s="3" customFormat="1" customHeight="1"/>
    <row r="84" s="3" customFormat="1" customHeight="1"/>
    <row r="85" s="3" customFormat="1" customHeight="1"/>
    <row r="86" s="3" customFormat="1" customHeight="1"/>
    <row r="87" s="3" customFormat="1" customHeight="1"/>
    <row r="88" s="3" customFormat="1" customHeight="1"/>
    <row r="89" s="3" customFormat="1" customHeight="1"/>
    <row r="90" s="3" customFormat="1" customHeight="1"/>
    <row r="91" s="3" customFormat="1" customHeight="1"/>
    <row r="92" s="3" customFormat="1" customHeight="1"/>
    <row r="93" s="3" customFormat="1" customHeight="1"/>
    <row r="94" s="3" customFormat="1" customHeight="1"/>
    <row r="95" s="3" customFormat="1" customHeight="1"/>
    <row r="96" s="3" customFormat="1" customHeight="1"/>
    <row r="97" s="3" customFormat="1" customHeight="1"/>
    <row r="98" s="3" customFormat="1" customHeight="1"/>
    <row r="99" s="3" customFormat="1" customHeight="1"/>
    <row r="100" s="3" customFormat="1" customHeight="1"/>
    <row r="101" s="3" customFormat="1" customHeight="1"/>
    <row r="102" s="3" customFormat="1" customHeight="1"/>
    <row r="103" s="3" customFormat="1" customHeight="1"/>
    <row r="104" s="3" customFormat="1" customHeight="1"/>
    <row r="105" s="3" customFormat="1" customHeight="1"/>
    <row r="106" s="3" customFormat="1" customHeight="1"/>
    <row r="107" s="3" customFormat="1" customHeight="1"/>
    <row r="108" s="3" customFormat="1" customHeight="1"/>
    <row r="109" s="3" customFormat="1" customHeight="1"/>
    <row r="110" s="3" customFormat="1" customHeight="1"/>
    <row r="111" s="3" customFormat="1" customHeight="1"/>
    <row r="112" s="3" customFormat="1" customHeight="1"/>
    <row r="113" s="3" customFormat="1" customHeight="1"/>
    <row r="114" s="3" customFormat="1" customHeight="1"/>
    <row r="115" s="3" customFormat="1" customHeight="1"/>
    <row r="116" s="3" customFormat="1" customHeight="1"/>
    <row r="117" s="3" customFormat="1" customHeight="1"/>
    <row r="118" s="3" customFormat="1" customHeight="1"/>
    <row r="119" s="3" customFormat="1" customHeight="1"/>
    <row r="120" s="3" customFormat="1" customHeight="1"/>
    <row r="121" s="3" customFormat="1" customHeight="1"/>
    <row r="122" s="3" customFormat="1" customHeight="1"/>
    <row r="123" s="3" customFormat="1" customHeight="1"/>
    <row r="124" s="3" customFormat="1" customHeight="1"/>
    <row r="125" s="3" customFormat="1" customHeight="1"/>
    <row r="126" s="3" customFormat="1" customHeight="1"/>
    <row r="127" s="3" customFormat="1" customHeight="1"/>
    <row r="128" s="3" customFormat="1" customHeight="1"/>
    <row r="129" s="3" customFormat="1" customHeight="1"/>
    <row r="130" s="3" customFormat="1" customHeight="1"/>
    <row r="131" s="3" customFormat="1" customHeight="1"/>
    <row r="132" s="3" customFormat="1" customHeight="1"/>
    <row r="133" s="3" customFormat="1" customHeight="1"/>
    <row r="134" s="3" customFormat="1" customHeight="1"/>
    <row r="135" s="3" customFormat="1" customHeight="1"/>
    <row r="136" s="3" customFormat="1" customHeight="1"/>
    <row r="137" s="3" customFormat="1" customHeight="1"/>
    <row r="138" s="3" customFormat="1" customHeight="1"/>
    <row r="139" s="3" customFormat="1" customHeight="1"/>
    <row r="140" s="3" customFormat="1" customHeight="1"/>
    <row r="141" s="3" customFormat="1" customHeight="1"/>
    <row r="142" s="3" customFormat="1" customHeight="1"/>
    <row r="143" s="3" customFormat="1" customHeight="1"/>
    <row r="144" s="3" customFormat="1" customHeight="1"/>
    <row r="145" s="3" customFormat="1" customHeight="1"/>
    <row r="146" s="3" customFormat="1" customHeight="1"/>
    <row r="147" s="3" customFormat="1" customHeight="1"/>
    <row r="148" s="3" customFormat="1" customHeight="1"/>
    <row r="149" s="3" customFormat="1" customHeight="1"/>
    <row r="150" s="3" customFormat="1" customHeight="1"/>
    <row r="151" s="3" customFormat="1" customHeight="1"/>
    <row r="152" s="3" customFormat="1" customHeight="1"/>
    <row r="153" s="3" customFormat="1" customHeight="1"/>
    <row r="154" s="3" customFormat="1" customHeight="1"/>
    <row r="155" s="3" customFormat="1" customHeight="1"/>
    <row r="156" s="3" customFormat="1" customHeight="1"/>
    <row r="157" s="3" customFormat="1" customHeight="1"/>
    <row r="158" s="3" customFormat="1" customHeight="1"/>
    <row r="159" s="3" customFormat="1" customHeight="1"/>
    <row r="160" s="3" customFormat="1" customHeight="1"/>
    <row r="161" s="3" customFormat="1" customHeight="1"/>
    <row r="162" s="3" customFormat="1" customHeight="1"/>
    <row r="163" s="3" customFormat="1" customHeight="1"/>
    <row r="164" s="3" customFormat="1" customHeight="1"/>
    <row r="165" s="3" customFormat="1" customHeight="1"/>
    <row r="166" s="3" customFormat="1" customHeight="1"/>
    <row r="167" s="3" customFormat="1" customHeight="1"/>
    <row r="168" s="3" customFormat="1" customHeight="1"/>
    <row r="169" s="3" customFormat="1" customHeight="1"/>
    <row r="170" s="3" customFormat="1" customHeight="1"/>
    <row r="171" s="3" customFormat="1" customHeight="1"/>
    <row r="172" s="3" customFormat="1" customHeight="1"/>
    <row r="173" s="3" customFormat="1" customHeight="1"/>
    <row r="174" s="3" customFormat="1" customHeight="1"/>
    <row r="175" s="3" customFormat="1" customHeight="1"/>
    <row r="176" s="3" customFormat="1" customHeight="1"/>
    <row r="177" s="3" customFormat="1" customHeight="1"/>
    <row r="178" s="3" customFormat="1" customHeight="1"/>
    <row r="179" s="3" customFormat="1" customHeight="1"/>
    <row r="180" s="3" customFormat="1" customHeight="1"/>
    <row r="181" s="3" customFormat="1" customHeight="1"/>
    <row r="182" s="3" customFormat="1" customHeight="1"/>
    <row r="183" s="3" customFormat="1" customHeight="1"/>
    <row r="184" s="3" customFormat="1" customHeight="1"/>
    <row r="185" s="3" customFormat="1" customHeight="1"/>
    <row r="186" s="3" customFormat="1" customHeight="1"/>
    <row r="187" s="3" customFormat="1" customHeight="1"/>
    <row r="188" s="3" customFormat="1" customHeight="1"/>
    <row r="189" s="3" customFormat="1" customHeight="1"/>
    <row r="190" s="3" customFormat="1" customHeight="1"/>
    <row r="191" s="3" customFormat="1" customHeight="1"/>
    <row r="192" s="3" customFormat="1" customHeight="1"/>
    <row r="193" s="3" customFormat="1" customHeight="1"/>
    <row r="194" s="3" customFormat="1" customHeight="1"/>
    <row r="195" s="3" customFormat="1" customHeight="1"/>
    <row r="196" s="3" customFormat="1" customHeight="1"/>
    <row r="197" s="3" customFormat="1" customHeight="1"/>
    <row r="198" s="3" customFormat="1" customHeight="1"/>
    <row r="199" s="3" customFormat="1" customHeight="1"/>
    <row r="200" s="3" customFormat="1" customHeight="1"/>
    <row r="201" s="3" customFormat="1" customHeight="1"/>
    <row r="202" s="3" customFormat="1" customHeight="1"/>
    <row r="203" s="3" customFormat="1" customHeight="1"/>
    <row r="204" s="3" customFormat="1" customHeight="1"/>
    <row r="205" s="3" customFormat="1" customHeight="1"/>
    <row r="206" s="3" customFormat="1" customHeight="1"/>
    <row r="207" s="3" customFormat="1" customHeight="1"/>
    <row r="208" s="3" customFormat="1" customHeight="1"/>
    <row r="209" s="3" customFormat="1" customHeight="1"/>
    <row r="210" s="3" customFormat="1" customHeight="1"/>
    <row r="211" s="3" customFormat="1" customHeight="1"/>
    <row r="212" s="3" customFormat="1" customHeight="1"/>
    <row r="213" s="3" customFormat="1" customHeight="1"/>
    <row r="214" s="3" customFormat="1" customHeight="1"/>
    <row r="215" s="3" customFormat="1" customHeight="1"/>
    <row r="216" s="3" customFormat="1" customHeight="1"/>
    <row r="217" s="3" customFormat="1" customHeight="1"/>
    <row r="218" s="3" customFormat="1" customHeight="1"/>
    <row r="219" s="3" customFormat="1" customHeight="1"/>
    <row r="220" s="3" customFormat="1" customHeight="1"/>
    <row r="221" s="3" customFormat="1" customHeight="1"/>
    <row r="222" s="3" customFormat="1" customHeight="1"/>
    <row r="223" s="3" customFormat="1" customHeight="1"/>
    <row r="224" s="3" customFormat="1" customHeight="1"/>
    <row r="225" s="3" customFormat="1" customHeight="1"/>
    <row r="226" s="3" customFormat="1" customHeight="1"/>
    <row r="227" s="3" customFormat="1" customHeight="1"/>
    <row r="228" s="3" customFormat="1" customHeight="1"/>
    <row r="229" s="3" customFormat="1" customHeight="1"/>
    <row r="230" s="3" customFormat="1" customHeight="1"/>
    <row r="231" s="3" customFormat="1" customHeight="1"/>
    <row r="232" s="3" customFormat="1" customHeight="1"/>
    <row r="233" s="3" customFormat="1" customHeight="1"/>
    <row r="234" s="3" customFormat="1" customHeight="1"/>
    <row r="235" s="3" customFormat="1" customHeight="1"/>
    <row r="236" s="3" customFormat="1" customHeight="1"/>
    <row r="237" s="3" customFormat="1" customHeight="1"/>
    <row r="238" s="3" customFormat="1" customHeight="1"/>
    <row r="239" s="3" customFormat="1" customHeight="1"/>
    <row r="240" s="3" customFormat="1" customHeight="1"/>
    <row r="241" s="3" customFormat="1" customHeight="1"/>
    <row r="242" s="3" customFormat="1" customHeight="1"/>
    <row r="243" s="3" customFormat="1" customHeight="1"/>
    <row r="244" s="3" customFormat="1" customHeight="1"/>
    <row r="245" s="3" customFormat="1" customHeight="1"/>
    <row r="246" s="3" customFormat="1" customHeight="1"/>
    <row r="247" s="3" customFormat="1" customHeight="1"/>
    <row r="248" s="3" customFormat="1" customHeight="1"/>
    <row r="249" s="3" customFormat="1" customHeight="1"/>
    <row r="250" s="3" customFormat="1" customHeight="1"/>
    <row r="251" s="3" customFormat="1" customHeight="1"/>
    <row r="252" s="3" customFormat="1" customHeight="1"/>
    <row r="253" s="3" customFormat="1" customHeight="1"/>
    <row r="254" s="3" customFormat="1" customHeight="1"/>
    <row r="255" s="3" customFormat="1" customHeight="1"/>
    <row r="256" s="3" customFormat="1" customHeight="1"/>
    <row r="257" s="3" customFormat="1" customHeight="1"/>
    <row r="258" s="3" customFormat="1" customHeight="1"/>
    <row r="259" s="3" customFormat="1" customHeight="1"/>
    <row r="260" s="3" customFormat="1" customHeight="1"/>
    <row r="261" s="3" customFormat="1" customHeight="1"/>
    <row r="262" s="3" customFormat="1" customHeight="1"/>
    <row r="263" s="3" customFormat="1" customHeight="1"/>
    <row r="264" s="3" customFormat="1" customHeight="1"/>
    <row r="265" s="3" customFormat="1" customHeight="1"/>
    <row r="266" s="3" customFormat="1" customHeight="1"/>
    <row r="267" s="3" customFormat="1" customHeight="1"/>
    <row r="268" s="3" customFormat="1" customHeight="1"/>
    <row r="269" s="3" customFormat="1" customHeight="1"/>
    <row r="270" s="3" customFormat="1" customHeight="1"/>
    <row r="271" s="3" customFormat="1" customHeight="1"/>
    <row r="272" s="3" customFormat="1" customHeight="1"/>
    <row r="273" s="3" customFormat="1" customHeight="1"/>
    <row r="274" s="3" customFormat="1" customHeight="1"/>
    <row r="275" s="3" customFormat="1" customHeight="1"/>
    <row r="276" s="3" customFormat="1" customHeight="1"/>
    <row r="277" s="3" customFormat="1" customHeight="1"/>
    <row r="278" s="3" customFormat="1" customHeight="1"/>
    <row r="279" s="3" customFormat="1" customHeight="1"/>
    <row r="280" s="3" customFormat="1" customHeight="1"/>
    <row r="281" s="3" customFormat="1" customHeight="1"/>
    <row r="282" s="3" customFormat="1" customHeight="1"/>
    <row r="283" s="3" customFormat="1" customHeight="1"/>
    <row r="284" s="3" customFormat="1" customHeight="1"/>
    <row r="285" s="3" customFormat="1" customHeight="1"/>
    <row r="286" s="3" customFormat="1" customHeight="1"/>
    <row r="287" s="3" customFormat="1" customHeight="1"/>
    <row r="288" s="3" customFormat="1" customHeight="1"/>
    <row r="289" s="3" customFormat="1" customHeight="1"/>
    <row r="290" s="3" customFormat="1" customHeight="1"/>
    <row r="291" s="3" customFormat="1" customHeight="1"/>
    <row r="292" s="3" customFormat="1" customHeight="1"/>
    <row r="293" s="3" customFormat="1" customHeight="1"/>
    <row r="294" s="3" customFormat="1" customHeight="1"/>
    <row r="295" s="3" customFormat="1" customHeight="1"/>
    <row r="296" s="3" customFormat="1" customHeight="1"/>
    <row r="297" s="3" customFormat="1" customHeight="1"/>
    <row r="298" s="3" customFormat="1" customHeight="1"/>
    <row r="299" s="3" customFormat="1" customHeight="1"/>
    <row r="300" s="3" customFormat="1" customHeight="1"/>
    <row r="301" s="3" customFormat="1" customHeight="1"/>
    <row r="302" s="3" customFormat="1" customHeight="1"/>
    <row r="303" s="3" customFormat="1" customHeight="1"/>
    <row r="304" s="3" customFormat="1" customHeight="1"/>
    <row r="305" s="3" customFormat="1" customHeight="1"/>
    <row r="306" s="3" customFormat="1" customHeight="1"/>
    <row r="307" s="3" customFormat="1" customHeight="1"/>
    <row r="308" s="3" customFormat="1" customHeight="1"/>
    <row r="309" s="3" customFormat="1" customHeight="1"/>
    <row r="310" s="3" customFormat="1" customHeight="1"/>
    <row r="311" s="3" customFormat="1" customHeight="1"/>
    <row r="312" s="3" customFormat="1" customHeight="1"/>
    <row r="313" s="3" customFormat="1" customHeight="1"/>
    <row r="314" s="3" customFormat="1" customHeight="1"/>
    <row r="315" s="3" customFormat="1" customHeight="1"/>
    <row r="316" s="3" customFormat="1" customHeight="1"/>
    <row r="317" s="3" customFormat="1" customHeight="1"/>
    <row r="318" s="3" customFormat="1" customHeight="1"/>
    <row r="319" s="3" customFormat="1" customHeight="1"/>
    <row r="320" s="3" customFormat="1" customHeight="1"/>
    <row r="321" s="3" customFormat="1" customHeight="1"/>
    <row r="322" s="3" customFormat="1" customHeight="1"/>
    <row r="323" s="3" customFormat="1" customHeight="1"/>
    <row r="324" s="3" customFormat="1" customHeight="1"/>
    <row r="325" s="3" customFormat="1" customHeight="1"/>
    <row r="326" s="3" customFormat="1" customHeight="1"/>
    <row r="327" s="3" customFormat="1" customHeight="1"/>
    <row r="328" s="3" customFormat="1" customHeight="1"/>
    <row r="329" s="3" customFormat="1" customHeight="1"/>
    <row r="330" s="3" customFormat="1" customHeight="1"/>
    <row r="331" s="3" customFormat="1" customHeight="1"/>
    <row r="332" s="3" customFormat="1" customHeight="1"/>
    <row r="333" s="3" customFormat="1" customHeight="1"/>
    <row r="334" s="3" customFormat="1" customHeight="1"/>
    <row r="335" s="3" customFormat="1" customHeight="1"/>
    <row r="336" s="3" customFormat="1" customHeight="1"/>
    <row r="337" s="3" customFormat="1" customHeight="1"/>
    <row r="338" s="3" customFormat="1" customHeight="1"/>
    <row r="339" s="3" customFormat="1" customHeight="1"/>
    <row r="340" s="3" customFormat="1" customHeight="1"/>
    <row r="341" s="3" customFormat="1" customHeight="1"/>
    <row r="342" s="3" customFormat="1" customHeight="1"/>
    <row r="343" s="3" customFormat="1" customHeight="1"/>
    <row r="344" s="3" customFormat="1" customHeight="1"/>
    <row r="345" s="3" customFormat="1" customHeight="1"/>
    <row r="346" s="3" customFormat="1" customHeight="1"/>
    <row r="347" s="3" customFormat="1" customHeight="1"/>
    <row r="348" s="3" customFormat="1" customHeight="1"/>
    <row r="349" s="3" customFormat="1" customHeight="1"/>
    <row r="350" s="3" customFormat="1" customHeight="1"/>
    <row r="351" s="3" customFormat="1" customHeight="1"/>
    <row r="352" s="3" customFormat="1" customHeight="1"/>
    <row r="353" s="3" customFormat="1" customHeight="1"/>
    <row r="354" s="3" customFormat="1" customHeight="1"/>
    <row r="355" s="3" customFormat="1" customHeight="1"/>
    <row r="356" s="3" customFormat="1" customHeight="1"/>
    <row r="357" s="3" customFormat="1" customHeight="1"/>
    <row r="358" s="3" customFormat="1" customHeight="1"/>
    <row r="359" s="3" customFormat="1" customHeight="1"/>
    <row r="360" s="3" customFormat="1" customHeight="1"/>
    <row r="361" s="3" customFormat="1" customHeight="1"/>
    <row r="362" s="3" customFormat="1" customHeight="1"/>
    <row r="363" s="3" customFormat="1" customHeight="1"/>
    <row r="364" s="3" customFormat="1" customHeight="1"/>
    <row r="365" s="3" customFormat="1" customHeight="1"/>
    <row r="366" s="3" customFormat="1" customHeight="1"/>
    <row r="367" s="3" customFormat="1" customHeight="1"/>
    <row r="368" s="3" customFormat="1" customHeight="1"/>
    <row r="369" s="3" customFormat="1" customHeight="1"/>
    <row r="370" s="3" customFormat="1" customHeight="1"/>
    <row r="371" s="3" customFormat="1" customHeight="1"/>
    <row r="372" s="3" customFormat="1" customHeight="1"/>
    <row r="373" s="3" customFormat="1" customHeight="1"/>
    <row r="374" s="3" customFormat="1" customHeight="1"/>
    <row r="375" s="3" customFormat="1" customHeight="1"/>
    <row r="376" s="3" customFormat="1" customHeight="1"/>
    <row r="377" s="3" customFormat="1" customHeight="1"/>
    <row r="378" s="3" customFormat="1" customHeight="1"/>
    <row r="379" s="3" customFormat="1" customHeight="1"/>
    <row r="380" s="3" customFormat="1" customHeight="1"/>
    <row r="381" s="3" customFormat="1" customHeight="1"/>
    <row r="382" s="3" customFormat="1" customHeight="1"/>
    <row r="383" s="3" customFormat="1" customHeight="1"/>
    <row r="384" s="3" customFormat="1" customHeight="1"/>
    <row r="385" s="3" customFormat="1" customHeight="1"/>
    <row r="386" s="3" customFormat="1" customHeight="1"/>
    <row r="387" s="3" customFormat="1" customHeight="1"/>
    <row r="388" s="3" customFormat="1" customHeight="1"/>
    <row r="389" s="3" customFormat="1" customHeight="1"/>
    <row r="390" s="3" customFormat="1" customHeight="1"/>
    <row r="391" s="3" customFormat="1" customHeight="1"/>
    <row r="392" s="3" customFormat="1" customHeight="1"/>
    <row r="393" s="3" customFormat="1" customHeight="1"/>
    <row r="394" s="3" customFormat="1" customHeight="1"/>
    <row r="395" s="3" customFormat="1" customHeight="1"/>
    <row r="396" s="3" customFormat="1" customHeight="1"/>
    <row r="397" s="3" customFormat="1" customHeight="1"/>
    <row r="398" s="3" customFormat="1" customHeight="1"/>
    <row r="399" s="3" customFormat="1" customHeight="1"/>
    <row r="400" s="3" customFormat="1" customHeight="1"/>
    <row r="401" s="3" customFormat="1" customHeight="1"/>
    <row r="402" s="3" customFormat="1" customHeight="1"/>
    <row r="403" s="3" customFormat="1" customHeight="1"/>
    <row r="404" s="3" customFormat="1" customHeight="1"/>
    <row r="405" s="3" customFormat="1" customHeight="1"/>
    <row r="406" s="3" customFormat="1" customHeight="1"/>
    <row r="407" s="3" customFormat="1" customHeight="1"/>
    <row r="408" s="3" customFormat="1" customHeight="1"/>
    <row r="409" s="3" customFormat="1" customHeight="1"/>
    <row r="410" s="3" customFormat="1" customHeight="1"/>
    <row r="411" s="3" customFormat="1" customHeight="1"/>
    <row r="412" s="3" customFormat="1" customHeight="1"/>
    <row r="413" s="3" customFormat="1" customHeight="1"/>
    <row r="414" s="3" customFormat="1" customHeight="1"/>
    <row r="415" s="3" customFormat="1" customHeight="1"/>
    <row r="416" s="3" customFormat="1" customHeight="1"/>
    <row r="417" s="3" customFormat="1" customHeight="1"/>
    <row r="418" s="3" customFormat="1" customHeight="1"/>
    <row r="419" s="3" customFormat="1" customHeight="1"/>
    <row r="420" s="3" customFormat="1" customHeight="1"/>
    <row r="421" s="3" customFormat="1" customHeight="1"/>
    <row r="422" s="3" customFormat="1" customHeight="1"/>
    <row r="423" s="3" customFormat="1" customHeight="1"/>
    <row r="424" s="3" customFormat="1" customHeight="1"/>
    <row r="425" s="3" customFormat="1" customHeight="1"/>
    <row r="426" s="3" customFormat="1" customHeight="1"/>
    <row r="427" s="3" customFormat="1" customHeight="1"/>
    <row r="428" s="3" customFormat="1" customHeight="1"/>
    <row r="429" s="3" customFormat="1" customHeight="1"/>
    <row r="430" s="3" customFormat="1" customHeight="1"/>
    <row r="431" s="3" customFormat="1" customHeight="1"/>
    <row r="432" s="3" customFormat="1" customHeight="1"/>
    <row r="433" s="3" customFormat="1" customHeight="1"/>
    <row r="434" s="3" customFormat="1" customHeight="1"/>
    <row r="435" s="3" customFormat="1" customHeight="1"/>
    <row r="436" s="3" customFormat="1" customHeight="1"/>
    <row r="437" s="3" customFormat="1" customHeight="1"/>
    <row r="438" s="3" customFormat="1" customHeight="1"/>
    <row r="439" s="3" customFormat="1" customHeight="1"/>
    <row r="440" s="3" customFormat="1" customHeight="1"/>
    <row r="441" s="3" customFormat="1" customHeight="1"/>
    <row r="442" s="3" customFormat="1" customHeight="1"/>
    <row r="443" s="3" customFormat="1" customHeight="1"/>
    <row r="444" s="3" customFormat="1" customHeight="1"/>
    <row r="445" s="3" customFormat="1" customHeight="1"/>
    <row r="446" s="3" customFormat="1" customHeight="1"/>
    <row r="447" s="3" customFormat="1" customHeight="1"/>
    <row r="448" s="3" customFormat="1" customHeight="1"/>
    <row r="449" s="3" customFormat="1" customHeight="1"/>
    <row r="450" s="3" customFormat="1" customHeight="1"/>
    <row r="451" s="3" customFormat="1" customHeight="1"/>
    <row r="452" s="3" customFormat="1" customHeight="1"/>
    <row r="453" s="3" customFormat="1" customHeight="1"/>
    <row r="454" s="3" customFormat="1" customHeight="1"/>
    <row r="455" s="3" customFormat="1" customHeight="1"/>
    <row r="456" s="3" customFormat="1" customHeight="1"/>
    <row r="457" s="3" customFormat="1" customHeight="1"/>
    <row r="458" s="3" customFormat="1" customHeight="1"/>
    <row r="459" s="3" customFormat="1" customHeight="1"/>
    <row r="460" s="3" customFormat="1" customHeight="1"/>
    <row r="461" s="3" customFormat="1" customHeight="1"/>
    <row r="462" s="3" customFormat="1" customHeight="1"/>
    <row r="463" s="3" customFormat="1" customHeight="1"/>
    <row r="464" s="3" customFormat="1" customHeight="1"/>
    <row r="465" s="3" customFormat="1" customHeight="1"/>
    <row r="466" s="3" customFormat="1" customHeight="1"/>
    <row r="467" s="3" customFormat="1" customHeight="1"/>
    <row r="468" s="3" customFormat="1" customHeight="1"/>
    <row r="469" s="3" customFormat="1" customHeight="1"/>
    <row r="470" s="3" customFormat="1" customHeight="1"/>
    <row r="471" s="3" customFormat="1" customHeight="1"/>
    <row r="472" s="3" customFormat="1" customHeight="1"/>
    <row r="473" s="3" customFormat="1" customHeight="1"/>
    <row r="474" s="3" customFormat="1" customHeight="1"/>
    <row r="475" s="3" customFormat="1" customHeight="1"/>
    <row r="476" s="3" customFormat="1" customHeight="1"/>
    <row r="477" s="3" customFormat="1" customHeight="1"/>
    <row r="478" s="3" customFormat="1" customHeight="1"/>
    <row r="479" s="3" customFormat="1" customHeight="1"/>
    <row r="480" s="3" customFormat="1" customHeight="1"/>
    <row r="481" s="3" customFormat="1" customHeight="1"/>
    <row r="482" s="3" customFormat="1" customHeight="1"/>
    <row r="483" s="3" customFormat="1" customHeight="1"/>
    <row r="484" s="3" customFormat="1" customHeight="1"/>
    <row r="485" s="3" customFormat="1" customHeight="1"/>
    <row r="486" s="3" customFormat="1" customHeight="1"/>
    <row r="487" s="3" customFormat="1" customHeight="1"/>
    <row r="488" s="3" customFormat="1" customHeight="1"/>
    <row r="489" s="3" customFormat="1" customHeight="1"/>
    <row r="490" s="3" customFormat="1" customHeight="1"/>
    <row r="491" s="3" customFormat="1" customHeight="1"/>
    <row r="492" s="3" customFormat="1" customHeight="1"/>
    <row r="493" s="3" customFormat="1" customHeight="1"/>
    <row r="494" s="3" customFormat="1" customHeight="1"/>
    <row r="495" s="3" customFormat="1" customHeight="1"/>
    <row r="496" s="3" customFormat="1" customHeight="1"/>
    <row r="497" s="3" customFormat="1" customHeight="1"/>
    <row r="498" s="3" customFormat="1" customHeight="1"/>
    <row r="499" s="3" customFormat="1" customHeight="1"/>
    <row r="500" s="3" customFormat="1" customHeight="1"/>
    <row r="501" s="3" customFormat="1" customHeight="1"/>
    <row r="502" s="3" customFormat="1" customHeight="1"/>
    <row r="503" s="3" customFormat="1" customHeight="1"/>
    <row r="504" s="3" customFormat="1" customHeight="1"/>
    <row r="505" s="3" customFormat="1" customHeight="1"/>
    <row r="506" s="3" customFormat="1" customHeight="1"/>
    <row r="507" s="3" customFormat="1" customHeight="1"/>
    <row r="508" s="3" customFormat="1" customHeight="1"/>
    <row r="509" s="3" customFormat="1" customHeight="1"/>
    <row r="510" s="3" customFormat="1" customHeight="1"/>
    <row r="511" s="3" customFormat="1" customHeight="1"/>
    <row r="512" s="3" customFormat="1" customHeight="1"/>
    <row r="513" s="3" customFormat="1" customHeight="1"/>
    <row r="514" s="3" customFormat="1" customHeight="1"/>
    <row r="515" s="3" customFormat="1" customHeight="1"/>
    <row r="516" s="3" customFormat="1" customHeight="1"/>
    <row r="517" s="3" customFormat="1" customHeight="1"/>
    <row r="518" s="3" customFormat="1" customHeight="1"/>
    <row r="519" s="3" customFormat="1" customHeight="1"/>
    <row r="520" s="3" customFormat="1" customHeight="1"/>
    <row r="521" s="3" customFormat="1" customHeight="1"/>
    <row r="522" s="3" customFormat="1" customHeight="1"/>
    <row r="523" s="3" customFormat="1" customHeight="1"/>
    <row r="524" s="3" customFormat="1" customHeight="1"/>
    <row r="525" s="3" customFormat="1" customHeight="1"/>
    <row r="526" s="3" customFormat="1" customHeight="1"/>
    <row r="527" s="3" customFormat="1" customHeight="1"/>
    <row r="528" s="3" customFormat="1" customHeight="1"/>
    <row r="529" s="3" customFormat="1" customHeight="1"/>
    <row r="530" s="3" customFormat="1" customHeight="1"/>
    <row r="531" s="3" customFormat="1" customHeight="1"/>
    <row r="532" s="3" customFormat="1" customHeight="1"/>
    <row r="533" s="3" customFormat="1" customHeight="1"/>
    <row r="534" s="3" customFormat="1" customHeight="1"/>
    <row r="535" s="3" customFormat="1" customHeight="1"/>
    <row r="536" s="3" customFormat="1" customHeight="1"/>
    <row r="537" s="3" customFormat="1" customHeight="1"/>
    <row r="538" s="3" customFormat="1" customHeight="1"/>
    <row r="539" s="3" customFormat="1" customHeight="1"/>
    <row r="540" s="3" customFormat="1" customHeight="1"/>
    <row r="541" s="3" customFormat="1" customHeight="1"/>
    <row r="542" s="3" customFormat="1" customHeight="1"/>
    <row r="543" s="3" customFormat="1" customHeight="1"/>
    <row r="544" s="3" customFormat="1" customHeight="1"/>
    <row r="545" s="3" customFormat="1" customHeight="1"/>
    <row r="546" s="3" customFormat="1" customHeight="1"/>
    <row r="547" s="3" customFormat="1" customHeight="1"/>
    <row r="548" s="3" customFormat="1" customHeight="1"/>
    <row r="549" s="3" customFormat="1" customHeight="1"/>
    <row r="550" s="3" customFormat="1" customHeight="1"/>
    <row r="551" s="3" customFormat="1" customHeight="1"/>
    <row r="552" s="3" customFormat="1" customHeight="1"/>
    <row r="553" s="3" customFormat="1" customHeight="1"/>
    <row r="554" s="3" customFormat="1" customHeight="1"/>
    <row r="555" s="3" customFormat="1" customHeight="1"/>
    <row r="556" s="3" customFormat="1" customHeight="1"/>
    <row r="557" s="3" customFormat="1" customHeight="1"/>
    <row r="558" s="3" customFormat="1" customHeight="1"/>
    <row r="559" s="3" customFormat="1" customHeight="1"/>
    <row r="560" s="3" customFormat="1" customHeight="1"/>
    <row r="561" s="3" customFormat="1" customHeight="1"/>
    <row r="562" s="3" customFormat="1" customHeight="1"/>
    <row r="563" s="3" customFormat="1" customHeight="1"/>
    <row r="564" s="3" customFormat="1" customHeight="1"/>
    <row r="565" s="3" customFormat="1" customHeight="1"/>
    <row r="566" s="3" customFormat="1" customHeight="1"/>
    <row r="567" s="3" customFormat="1" customHeight="1"/>
    <row r="568" s="3" customFormat="1" customHeight="1"/>
    <row r="569" s="3" customFormat="1" customHeight="1"/>
    <row r="570" s="3" customFormat="1" customHeight="1"/>
    <row r="571" s="3" customFormat="1" customHeight="1"/>
    <row r="572" s="3" customFormat="1" customHeight="1"/>
    <row r="573" s="3" customFormat="1" customHeight="1"/>
    <row r="574" s="3" customFormat="1" customHeight="1"/>
    <row r="575" s="3" customFormat="1" customHeight="1"/>
    <row r="576" s="3" customFormat="1" customHeight="1"/>
    <row r="577" s="3" customFormat="1" customHeight="1"/>
    <row r="578" s="3" customFormat="1" customHeight="1"/>
    <row r="579" s="3" customFormat="1" customHeight="1"/>
    <row r="580" s="3" customFormat="1" customHeight="1"/>
    <row r="581" s="3" customFormat="1" customHeight="1"/>
    <row r="582" s="3" customFormat="1" customHeight="1"/>
    <row r="583" s="3" customFormat="1" customHeight="1"/>
    <row r="584" s="3" customFormat="1" customHeight="1"/>
    <row r="585" s="3" customFormat="1" customHeight="1"/>
    <row r="586" s="3" customFormat="1" customHeight="1"/>
    <row r="587" s="3" customFormat="1" customHeight="1"/>
    <row r="588" s="3" customFormat="1" customHeight="1"/>
    <row r="589" s="3" customFormat="1" customHeight="1"/>
    <row r="590" s="3" customFormat="1" customHeight="1"/>
    <row r="591" s="3" customFormat="1" customHeight="1"/>
    <row r="592" s="3" customFormat="1" customHeight="1"/>
    <row r="593" s="3" customFormat="1" customHeight="1"/>
    <row r="594" s="3" customFormat="1" customHeight="1"/>
    <row r="595" s="3" customFormat="1" customHeight="1"/>
    <row r="596" s="3" customFormat="1" customHeight="1"/>
    <row r="597" s="3" customFormat="1" customHeight="1"/>
    <row r="598" s="3" customFormat="1" customHeight="1"/>
    <row r="599" s="3" customFormat="1" customHeight="1"/>
    <row r="600" s="3" customFormat="1" customHeight="1"/>
    <row r="601" s="3" customFormat="1" customHeight="1"/>
    <row r="602" s="3" customFormat="1" customHeight="1"/>
    <row r="603" s="3" customFormat="1" customHeight="1"/>
    <row r="604" s="3" customFormat="1" customHeight="1"/>
    <row r="605" s="3" customFormat="1" customHeight="1"/>
    <row r="606" s="3" customFormat="1" customHeight="1"/>
    <row r="607" s="3" customFormat="1" customHeight="1"/>
    <row r="608" s="3" customFormat="1" customHeight="1"/>
    <row r="609" s="3" customFormat="1" customHeight="1"/>
    <row r="610" s="3" customFormat="1" customHeight="1"/>
    <row r="611" s="3" customFormat="1" customHeight="1"/>
    <row r="612" s="3" customFormat="1" customHeight="1"/>
    <row r="613" s="3" customFormat="1" customHeight="1"/>
    <row r="614" s="3" customFormat="1" customHeight="1"/>
    <row r="615" s="3" customFormat="1" customHeight="1"/>
    <row r="616" s="3" customFormat="1" customHeight="1"/>
    <row r="617" s="3" customFormat="1" customHeight="1"/>
    <row r="618" s="3" customFormat="1" customHeight="1"/>
    <row r="619" s="3" customFormat="1" customHeight="1"/>
    <row r="620" s="3" customFormat="1" customHeight="1"/>
    <row r="621" s="3" customFormat="1" customHeight="1"/>
    <row r="622" s="3" customFormat="1" customHeight="1"/>
    <row r="623" s="3" customFormat="1" customHeight="1"/>
    <row r="624" s="3" customFormat="1" customHeight="1"/>
    <row r="625" s="3" customFormat="1" customHeight="1"/>
    <row r="626" s="3" customFormat="1" customHeight="1"/>
    <row r="627" s="3" customFormat="1" customHeight="1"/>
    <row r="628" s="3" customFormat="1" customHeight="1"/>
    <row r="629" s="3" customFormat="1" customHeight="1"/>
    <row r="630" s="3" customFormat="1" customHeight="1"/>
    <row r="631" s="3" customFormat="1" customHeight="1"/>
    <row r="632" s="3" customFormat="1" customHeight="1"/>
    <row r="633" s="3" customFormat="1" customHeight="1"/>
    <row r="634" s="3" customFormat="1" customHeight="1"/>
    <row r="635" s="3" customFormat="1" customHeight="1"/>
    <row r="636" s="3" customFormat="1" customHeight="1"/>
    <row r="637" s="3" customFormat="1" customHeight="1"/>
    <row r="638" s="3" customFormat="1" customHeight="1"/>
    <row r="639" s="3" customFormat="1" customHeight="1"/>
    <row r="640" s="3" customFormat="1" customHeight="1"/>
    <row r="641" s="3" customFormat="1" customHeight="1"/>
    <row r="642" s="3" customFormat="1" customHeight="1"/>
    <row r="643" s="3" customFormat="1" customHeight="1"/>
    <row r="644" s="3" customFormat="1" customHeight="1"/>
    <row r="645" s="3" customFormat="1" customHeight="1"/>
    <row r="646" s="3" customFormat="1" customHeight="1"/>
    <row r="647" s="3" customFormat="1" customHeight="1"/>
    <row r="648" s="3" customFormat="1" customHeight="1"/>
    <row r="649" s="3" customFormat="1" customHeight="1"/>
    <row r="650" s="3" customFormat="1" customHeight="1"/>
    <row r="651" s="3" customFormat="1" customHeight="1"/>
    <row r="652" s="3" customFormat="1" customHeight="1"/>
    <row r="653" s="3" customFormat="1" customHeight="1"/>
    <row r="654" s="3" customFormat="1" customHeight="1"/>
    <row r="655" s="3" customFormat="1" customHeight="1"/>
    <row r="656" s="3" customFormat="1" customHeight="1"/>
    <row r="657" s="3" customFormat="1" customHeight="1"/>
    <row r="658" s="3" customFormat="1" customHeight="1"/>
    <row r="659" s="3" customFormat="1" customHeight="1"/>
    <row r="660" s="3" customFormat="1" customHeight="1"/>
    <row r="661" s="3" customFormat="1" customHeight="1"/>
    <row r="662" s="3" customFormat="1" customHeight="1"/>
    <row r="663" s="3" customFormat="1" customHeight="1"/>
    <row r="664" s="3" customFormat="1" customHeight="1"/>
    <row r="665" s="3" customFormat="1" customHeight="1"/>
    <row r="666" s="3" customFormat="1" customHeight="1"/>
    <row r="667" s="3" customFormat="1" customHeight="1"/>
    <row r="668" s="3" customFormat="1" customHeight="1"/>
    <row r="669" s="3" customFormat="1" customHeight="1"/>
    <row r="670" s="3" customFormat="1" customHeight="1"/>
    <row r="671" s="3" customFormat="1" customHeight="1"/>
    <row r="672" s="3" customFormat="1" customHeight="1"/>
    <row r="673" s="3" customFormat="1" customHeight="1"/>
    <row r="674" s="3" customFormat="1" customHeight="1"/>
    <row r="675" s="3" customFormat="1" customHeight="1"/>
    <row r="676" s="3" customFormat="1" customHeight="1"/>
    <row r="677" s="3" customFormat="1" customHeight="1"/>
    <row r="678" s="3" customFormat="1" customHeight="1"/>
    <row r="679" s="3" customFormat="1" customHeight="1"/>
    <row r="680" s="3" customFormat="1" customHeight="1"/>
    <row r="681" s="3" customFormat="1" customHeight="1"/>
    <row r="682" s="3" customFormat="1" customHeight="1"/>
    <row r="683" s="3" customFormat="1" customHeight="1"/>
    <row r="684" s="3" customFormat="1" customHeight="1"/>
    <row r="685" s="3" customFormat="1" customHeight="1"/>
    <row r="686" s="3" customFormat="1" customHeight="1"/>
    <row r="687" s="3" customFormat="1" customHeight="1"/>
    <row r="688" s="3" customFormat="1" customHeight="1"/>
    <row r="689" s="3" customFormat="1" customHeight="1"/>
    <row r="690" s="3" customFormat="1" customHeight="1"/>
    <row r="691" s="3" customFormat="1" customHeight="1"/>
    <row r="692" s="3" customFormat="1" customHeight="1"/>
    <row r="693" s="3" customFormat="1" customHeight="1"/>
    <row r="694" s="3" customFormat="1" customHeight="1"/>
    <row r="695" s="3" customFormat="1" customHeight="1"/>
    <row r="696" s="3" customFormat="1" customHeight="1"/>
    <row r="697" s="3" customFormat="1" customHeight="1"/>
    <row r="698" s="3" customFormat="1" customHeight="1"/>
    <row r="699" s="3" customFormat="1" customHeight="1"/>
    <row r="700" s="3" customFormat="1" customHeight="1"/>
    <row r="701" s="3" customFormat="1" customHeight="1"/>
    <row r="702" s="3" customFormat="1" customHeight="1"/>
    <row r="703" s="3" customFormat="1" customHeight="1"/>
    <row r="704" s="3" customFormat="1" customHeight="1"/>
    <row r="705" s="3" customFormat="1" customHeight="1"/>
    <row r="706" s="3" customFormat="1" customHeight="1"/>
    <row r="707" s="3" customFormat="1" customHeight="1"/>
    <row r="708" s="3" customFormat="1" customHeight="1"/>
    <row r="709" s="3" customFormat="1" customHeight="1"/>
    <row r="710" s="3" customFormat="1" customHeight="1"/>
    <row r="711" s="3" customFormat="1" customHeight="1"/>
    <row r="712" s="3" customFormat="1" customHeight="1"/>
    <row r="713" s="3" customFormat="1" customHeight="1"/>
    <row r="714" s="3" customFormat="1" customHeight="1"/>
    <row r="715" s="3" customFormat="1" customHeight="1"/>
    <row r="716" s="3" customFormat="1" customHeight="1"/>
    <row r="717" s="3" customFormat="1" customHeight="1"/>
    <row r="718" s="3" customFormat="1" customHeight="1"/>
    <row r="719" s="3" customFormat="1" customHeight="1"/>
    <row r="720" s="3" customFormat="1" customHeight="1"/>
    <row r="721" s="3" customFormat="1" customHeight="1"/>
    <row r="722" s="3" customFormat="1" customHeight="1"/>
    <row r="723" s="3" customFormat="1" customHeight="1"/>
    <row r="724" s="3" customFormat="1" customHeight="1"/>
    <row r="725" s="3" customFormat="1" customHeight="1"/>
    <row r="726" s="3" customFormat="1" customHeight="1"/>
    <row r="727" s="3" customFormat="1" customHeight="1"/>
    <row r="728" s="3" customFormat="1" customHeight="1"/>
    <row r="729" s="3" customFormat="1" customHeight="1"/>
    <row r="730" s="3" customFormat="1" customHeight="1"/>
    <row r="731" s="3" customFormat="1" customHeight="1"/>
    <row r="732" s="3" customFormat="1" customHeight="1"/>
    <row r="733" s="3" customFormat="1" customHeight="1"/>
    <row r="734" s="3" customFormat="1" customHeight="1"/>
    <row r="735" s="3" customFormat="1" customHeight="1"/>
    <row r="736" s="3" customFormat="1" customHeight="1"/>
    <row r="737" s="3" customFormat="1" customHeight="1"/>
    <row r="738" s="3" customFormat="1" customHeight="1"/>
    <row r="739" s="3" customFormat="1" customHeight="1"/>
    <row r="740" s="3" customFormat="1" customHeight="1"/>
    <row r="741" s="3" customFormat="1" customHeight="1"/>
    <row r="742" s="3" customFormat="1" customHeight="1"/>
    <row r="743" s="3" customFormat="1" customHeight="1"/>
    <row r="744" s="3" customFormat="1" customHeight="1"/>
    <row r="745" s="3" customFormat="1" customHeight="1"/>
    <row r="746" s="3" customFormat="1" customHeight="1"/>
    <row r="747" s="3" customFormat="1" customHeight="1"/>
    <row r="748" s="3" customFormat="1" customHeight="1"/>
    <row r="749" s="3" customFormat="1" customHeight="1"/>
    <row r="750" s="3" customFormat="1" customHeight="1"/>
    <row r="751" s="3" customFormat="1" customHeight="1"/>
    <row r="752" s="3" customFormat="1" customHeight="1"/>
    <row r="753" s="3" customFormat="1" customHeight="1"/>
    <row r="754" s="3" customFormat="1" customHeight="1"/>
    <row r="755" s="3" customFormat="1" customHeight="1"/>
    <row r="756" s="3" customFormat="1" customHeight="1"/>
    <row r="757" s="3" customFormat="1" customHeight="1"/>
    <row r="758" s="3" customFormat="1" customHeight="1"/>
    <row r="759" s="3" customFormat="1" customHeight="1"/>
    <row r="760" s="3" customFormat="1" customHeight="1"/>
    <row r="761" s="3" customFormat="1" customHeight="1"/>
    <row r="762" s="3" customFormat="1" customHeight="1"/>
    <row r="763" s="3" customFormat="1" customHeight="1"/>
    <row r="764" s="3" customFormat="1" customHeight="1"/>
    <row r="765" s="3" customFormat="1" customHeight="1"/>
    <row r="766" s="3" customFormat="1" customHeight="1"/>
    <row r="767" s="3" customFormat="1" customHeight="1"/>
    <row r="768" s="3" customFormat="1" customHeight="1"/>
    <row r="769" s="3" customFormat="1" customHeight="1"/>
    <row r="770" s="3" customFormat="1" customHeight="1"/>
    <row r="771" s="3" customFormat="1" customHeight="1"/>
    <row r="772" s="3" customFormat="1" customHeight="1"/>
    <row r="773" s="3" customFormat="1" customHeight="1"/>
    <row r="774" s="3" customFormat="1" customHeight="1"/>
    <row r="775" s="3" customFormat="1" customHeight="1"/>
    <row r="776" s="3" customFormat="1" customHeight="1"/>
    <row r="777" s="3" customFormat="1" customHeight="1"/>
    <row r="778" s="3" customFormat="1" customHeight="1"/>
    <row r="779" s="3" customFormat="1" customHeight="1"/>
    <row r="780" s="3" customFormat="1" customHeight="1"/>
    <row r="781" s="3" customFormat="1" customHeight="1"/>
    <row r="782" s="3" customFormat="1" customHeight="1"/>
    <row r="783" s="3" customFormat="1" customHeight="1"/>
    <row r="784" s="3" customFormat="1" customHeight="1"/>
    <row r="785" s="3" customFormat="1" customHeight="1"/>
    <row r="786" s="3" customFormat="1" customHeight="1"/>
    <row r="787" s="3" customFormat="1" customHeight="1"/>
    <row r="788" s="3" customFormat="1" customHeight="1"/>
    <row r="789" s="3" customFormat="1" customHeight="1"/>
    <row r="790" s="3" customFormat="1" customHeight="1"/>
    <row r="791" s="3" customFormat="1" customHeight="1"/>
    <row r="792" s="3" customFormat="1" customHeight="1"/>
    <row r="793" s="3" customFormat="1" customHeight="1"/>
    <row r="794" s="3" customFormat="1" customHeight="1"/>
    <row r="795" s="3" customFormat="1" customHeight="1"/>
    <row r="796" s="3" customFormat="1" customHeight="1"/>
    <row r="797" s="3" customFormat="1" customHeight="1"/>
    <row r="798" s="3" customFormat="1" customHeight="1"/>
    <row r="799" s="3" customFormat="1" customHeight="1"/>
    <row r="800" s="3" customFormat="1" customHeight="1"/>
    <row r="801" s="3" customFormat="1" customHeight="1"/>
    <row r="802" s="3" customFormat="1" customHeight="1"/>
    <row r="803" s="3" customFormat="1" customHeight="1"/>
    <row r="804" s="3" customFormat="1" customHeight="1"/>
    <row r="805" s="3" customFormat="1" customHeight="1"/>
    <row r="806" s="3" customFormat="1" customHeight="1"/>
    <row r="807" s="3" customFormat="1" customHeight="1"/>
    <row r="808" s="3" customFormat="1" customHeight="1"/>
    <row r="809" s="3" customFormat="1" customHeight="1"/>
    <row r="810" s="3" customFormat="1" customHeight="1"/>
    <row r="811" s="3" customFormat="1" customHeight="1"/>
    <row r="812" s="3" customFormat="1" customHeight="1"/>
    <row r="813" s="3" customFormat="1" customHeight="1"/>
    <row r="814" s="3" customFormat="1" customHeight="1"/>
    <row r="815" s="3" customFormat="1" customHeight="1"/>
    <row r="816" s="3" customFormat="1" customHeight="1"/>
    <row r="817" s="3" customFormat="1" customHeight="1"/>
    <row r="818" s="3" customFormat="1" customHeight="1"/>
    <row r="819" s="3" customFormat="1" customHeight="1"/>
    <row r="820" s="3" customFormat="1" customHeight="1"/>
    <row r="821" s="3" customFormat="1" customHeight="1"/>
    <row r="822" s="3" customFormat="1" customHeight="1"/>
    <row r="823" s="3" customFormat="1" customHeight="1"/>
    <row r="824" s="3" customFormat="1" customHeight="1"/>
    <row r="825" s="3" customFormat="1" customHeight="1"/>
    <row r="826" s="3" customFormat="1" customHeight="1"/>
    <row r="827" s="3" customFormat="1" customHeight="1"/>
    <row r="828" s="3" customFormat="1" customHeight="1"/>
    <row r="829" s="3" customFormat="1" customHeight="1"/>
    <row r="830" s="3" customFormat="1" customHeight="1"/>
    <row r="831" s="3" customFormat="1" customHeight="1"/>
    <row r="832" s="3" customFormat="1" customHeight="1"/>
    <row r="833" s="3" customFormat="1" customHeight="1"/>
    <row r="834" s="3" customFormat="1" customHeight="1"/>
    <row r="835" s="3" customFormat="1" customHeight="1"/>
    <row r="836" s="3" customFormat="1" customHeight="1"/>
    <row r="837" s="3" customFormat="1" customHeight="1"/>
    <row r="838" s="3" customFormat="1" customHeight="1"/>
    <row r="839" s="3" customFormat="1" customHeight="1"/>
    <row r="840" s="3" customFormat="1" customHeight="1"/>
    <row r="841" s="3" customFormat="1" customHeight="1"/>
    <row r="842" s="3" customFormat="1" customHeight="1"/>
    <row r="843" s="3" customFormat="1" customHeight="1"/>
    <row r="844" s="3" customFormat="1" customHeight="1"/>
    <row r="845" s="3" customFormat="1" customHeight="1"/>
    <row r="846" s="3" customFormat="1" customHeight="1"/>
    <row r="847" s="3" customFormat="1" customHeight="1"/>
    <row r="848" s="3" customFormat="1" customHeight="1"/>
    <row r="849" s="3" customFormat="1" customHeight="1"/>
    <row r="850" s="3" customFormat="1" customHeight="1"/>
    <row r="851" s="3" customFormat="1" customHeight="1"/>
    <row r="852" s="3" customFormat="1" customHeight="1"/>
    <row r="853" s="3" customFormat="1" customHeight="1"/>
    <row r="854" s="3" customFormat="1" customHeight="1"/>
    <row r="855" s="3" customFormat="1" customHeight="1"/>
    <row r="856" s="3" customFormat="1" customHeight="1"/>
    <row r="857" s="3" customFormat="1" customHeight="1"/>
    <row r="858" s="3" customFormat="1" customHeight="1"/>
    <row r="859" s="3" customFormat="1" customHeight="1"/>
    <row r="860" s="3" customFormat="1" customHeight="1"/>
    <row r="861" s="3" customFormat="1" customHeight="1"/>
    <row r="862" s="3" customFormat="1" customHeight="1"/>
    <row r="863" s="3" customFormat="1" customHeight="1"/>
    <row r="864" s="3" customFormat="1" customHeight="1"/>
    <row r="865" s="3" customFormat="1" customHeight="1"/>
    <row r="866" s="3" customFormat="1" customHeight="1"/>
    <row r="867" s="3" customFormat="1" customHeight="1"/>
    <row r="868" s="3" customFormat="1" customHeight="1"/>
    <row r="869" s="3" customFormat="1" customHeight="1"/>
    <row r="870" s="3" customFormat="1" customHeight="1"/>
    <row r="871" s="3" customFormat="1" customHeight="1"/>
    <row r="872" s="3" customFormat="1" customHeight="1"/>
    <row r="873" s="3" customFormat="1" customHeight="1"/>
    <row r="874" s="3" customFormat="1" customHeight="1"/>
    <row r="875" s="3" customFormat="1" customHeight="1"/>
    <row r="876" s="3" customFormat="1" customHeight="1"/>
    <row r="877" s="3" customFormat="1" customHeight="1"/>
    <row r="878" s="3" customFormat="1" customHeight="1"/>
    <row r="879" s="3" customFormat="1" customHeight="1"/>
    <row r="880" s="3" customFormat="1" customHeight="1"/>
    <row r="881" s="3" customFormat="1" customHeight="1"/>
    <row r="882" s="3" customFormat="1" customHeight="1"/>
    <row r="883" s="3" customFormat="1" customHeight="1"/>
    <row r="884" s="3" customFormat="1" customHeight="1"/>
    <row r="885" s="3" customFormat="1" customHeight="1"/>
    <row r="886" s="3" customFormat="1" customHeight="1"/>
    <row r="887" s="3" customFormat="1" customHeight="1"/>
    <row r="888" s="3" customFormat="1" customHeight="1"/>
    <row r="889" s="3" customFormat="1" customHeight="1"/>
    <row r="890" s="3" customFormat="1" customHeight="1"/>
    <row r="891" s="3" customFormat="1" customHeight="1"/>
    <row r="892" s="3" customFormat="1" customHeight="1"/>
    <row r="893" s="3" customFormat="1" customHeight="1"/>
    <row r="894" s="3" customFormat="1" customHeight="1"/>
    <row r="895" s="3" customFormat="1" customHeight="1"/>
    <row r="896" s="3" customFormat="1" customHeight="1"/>
    <row r="897" s="3" customFormat="1" customHeight="1"/>
    <row r="898" s="3" customFormat="1" customHeight="1"/>
    <row r="899" s="3" customFormat="1" customHeight="1"/>
    <row r="900" s="3" customFormat="1" customHeight="1"/>
    <row r="901" s="3" customFormat="1" customHeight="1"/>
    <row r="902" s="3" customFormat="1" customHeight="1"/>
    <row r="903" s="3" customFormat="1" customHeight="1"/>
    <row r="904" s="3" customFormat="1" customHeight="1"/>
    <row r="905" s="3" customFormat="1" customHeight="1"/>
    <row r="906" s="3" customFormat="1" customHeight="1"/>
    <row r="907" s="3" customFormat="1" customHeight="1"/>
    <row r="908" s="3" customFormat="1" customHeight="1"/>
    <row r="909" s="3" customFormat="1" customHeight="1"/>
    <row r="910" s="3" customFormat="1" customHeight="1"/>
    <row r="911" s="3" customFormat="1" customHeight="1"/>
    <row r="912" s="3" customFormat="1" customHeight="1"/>
    <row r="913" s="3" customFormat="1" customHeight="1"/>
    <row r="914" s="3" customFormat="1" customHeight="1"/>
    <row r="915" s="3" customFormat="1" customHeight="1"/>
    <row r="916" s="3" customFormat="1" customHeight="1"/>
    <row r="917" s="3" customFormat="1" customHeight="1"/>
    <row r="918" s="3" customFormat="1" customHeight="1"/>
    <row r="919" s="3" customFormat="1" customHeight="1"/>
    <row r="920" s="3" customFormat="1" customHeight="1"/>
    <row r="921" s="3" customFormat="1" customHeight="1"/>
    <row r="922" s="3" customFormat="1" customHeight="1"/>
    <row r="923" s="3" customFormat="1" customHeight="1"/>
    <row r="924" s="3" customFormat="1" customHeight="1"/>
    <row r="925" s="3" customFormat="1" customHeight="1"/>
    <row r="926" s="3" customFormat="1" customHeight="1"/>
    <row r="927" s="3" customFormat="1" customHeight="1"/>
    <row r="928" s="3" customFormat="1" customHeight="1"/>
    <row r="929" s="3" customFormat="1" customHeight="1"/>
    <row r="930" s="3" customFormat="1" customHeight="1"/>
    <row r="931" s="3" customFormat="1" customHeight="1"/>
    <row r="932" s="3" customFormat="1" customHeight="1"/>
    <row r="933" s="3" customFormat="1" customHeight="1"/>
    <row r="934" s="3" customFormat="1" customHeight="1"/>
    <row r="935" s="3" customFormat="1" customHeight="1"/>
    <row r="936" s="3" customFormat="1" customHeight="1"/>
    <row r="937" s="3" customFormat="1" customHeight="1"/>
    <row r="938" s="3" customFormat="1" customHeight="1"/>
    <row r="939" s="3" customFormat="1" customHeight="1"/>
    <row r="940" s="3" customFormat="1" customHeight="1"/>
    <row r="941" s="3" customFormat="1" customHeight="1"/>
    <row r="942" s="3" customFormat="1" customHeight="1"/>
    <row r="943" s="3" customFormat="1" customHeight="1"/>
    <row r="944" s="3" customFormat="1" customHeight="1"/>
    <row r="945" s="3" customFormat="1" customHeight="1"/>
    <row r="946" s="3" customFormat="1" customHeight="1"/>
    <row r="947" s="3" customFormat="1" customHeight="1"/>
    <row r="948" s="3" customFormat="1" customHeight="1"/>
    <row r="949" s="3" customFormat="1" customHeight="1"/>
    <row r="950" s="3" customFormat="1" customHeight="1"/>
    <row r="951" s="3" customFormat="1" customHeight="1"/>
    <row r="952" s="3" customFormat="1" customHeight="1"/>
    <row r="953" s="3" customFormat="1" customHeight="1"/>
    <row r="954" s="3" customFormat="1" customHeight="1"/>
    <row r="955" s="3" customFormat="1" customHeight="1"/>
    <row r="956" s="3" customFormat="1" customHeight="1"/>
    <row r="957" s="3" customFormat="1" customHeight="1"/>
    <row r="958" s="3" customFormat="1" customHeight="1"/>
    <row r="959" s="3" customFormat="1" customHeight="1"/>
    <row r="960" s="3" customFormat="1" customHeight="1"/>
    <row r="961" s="3" customFormat="1" customHeight="1"/>
    <row r="962" s="3" customFormat="1" customHeight="1"/>
    <row r="963" s="3" customFormat="1" customHeight="1"/>
    <row r="964" s="3" customFormat="1" customHeight="1"/>
    <row r="965" s="3" customFormat="1" customHeight="1"/>
    <row r="966" s="3" customFormat="1" customHeight="1"/>
    <row r="967" s="3" customFormat="1" customHeight="1"/>
    <row r="968" s="3" customFormat="1" customHeight="1"/>
    <row r="969" s="3" customFormat="1" customHeight="1"/>
    <row r="970" s="3" customFormat="1" customHeight="1"/>
    <row r="971" s="3" customFormat="1" customHeight="1"/>
    <row r="972" s="3" customFormat="1" customHeight="1"/>
    <row r="973" s="3" customFormat="1" customHeight="1"/>
    <row r="974" s="3" customFormat="1" customHeight="1"/>
    <row r="975" s="3" customFormat="1" customHeight="1"/>
    <row r="976" s="3" customFormat="1" customHeight="1"/>
    <row r="977" s="3" customFormat="1" customHeight="1"/>
    <row r="978" s="3" customFormat="1" customHeight="1"/>
    <row r="979" s="3" customFormat="1" customHeight="1"/>
    <row r="980" s="3" customFormat="1" customHeight="1"/>
  </sheetData>
  <mergeCells count="1">
    <mergeCell ref="A2:E2"/>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A1" sqref="A1"/>
    </sheetView>
  </sheetViews>
  <sheetFormatPr defaultColWidth="9.125" defaultRowHeight="12.75" outlineLevelCol="3"/>
  <cols>
    <col min="1" max="1" width="38.375" style="589" customWidth="1"/>
    <col min="2" max="2" width="33.625" style="589" customWidth="1"/>
    <col min="3" max="216" width="9.125" style="589" customWidth="1"/>
    <col min="217" max="16384" width="9.125" style="589"/>
  </cols>
  <sheetData>
    <row r="1" s="587" customFormat="1" ht="19.5" customHeight="1" spans="1:1">
      <c r="A1" s="587" t="s">
        <v>93</v>
      </c>
    </row>
    <row r="2" s="588" customFormat="1" ht="48.75" customHeight="1" spans="1:2">
      <c r="A2" s="590" t="s">
        <v>94</v>
      </c>
      <c r="B2" s="590"/>
    </row>
    <row r="3" ht="30.75" customHeight="1" spans="1:2">
      <c r="A3" s="591" t="s">
        <v>2</v>
      </c>
      <c r="B3" s="591"/>
    </row>
    <row r="4" ht="30.75" customHeight="1" spans="1:2">
      <c r="A4" s="383" t="s">
        <v>77</v>
      </c>
      <c r="B4" s="592" t="s">
        <v>92</v>
      </c>
    </row>
    <row r="5" ht="30.75" customHeight="1" spans="1:2">
      <c r="A5" s="593" t="s">
        <v>79</v>
      </c>
      <c r="B5" s="594">
        <v>1213558</v>
      </c>
    </row>
    <row r="6" ht="30.75" customHeight="1" spans="1:4">
      <c r="A6" s="595" t="s">
        <v>80</v>
      </c>
      <c r="B6" s="594">
        <v>2918</v>
      </c>
      <c r="D6" s="596"/>
    </row>
    <row r="7" ht="30.75" customHeight="1" spans="1:2">
      <c r="A7" s="593" t="s">
        <v>82</v>
      </c>
      <c r="B7" s="594">
        <v>1259304</v>
      </c>
    </row>
    <row r="8" ht="30.75" customHeight="1" spans="1:4">
      <c r="A8" s="593" t="s">
        <v>84</v>
      </c>
      <c r="B8" s="594">
        <v>76749</v>
      </c>
      <c r="D8" s="596"/>
    </row>
    <row r="9" ht="30.75" customHeight="1" spans="1:4">
      <c r="A9" s="593" t="s">
        <v>86</v>
      </c>
      <c r="B9" s="594">
        <v>1153374</v>
      </c>
      <c r="D9" s="596"/>
    </row>
    <row r="10" ht="30.75" customHeight="1" spans="1:4">
      <c r="A10" s="593" t="s">
        <v>88</v>
      </c>
      <c r="B10" s="594">
        <v>29181</v>
      </c>
      <c r="D10" s="596"/>
    </row>
    <row r="11" ht="30.75" customHeight="1" spans="1:2">
      <c r="A11" s="593" t="s">
        <v>57</v>
      </c>
      <c r="B11" s="594">
        <v>71685</v>
      </c>
    </row>
    <row r="12" ht="30.75" customHeight="1" spans="1:2">
      <c r="A12" s="593" t="s">
        <v>65</v>
      </c>
      <c r="B12" s="594">
        <v>606</v>
      </c>
    </row>
    <row r="13" ht="30.75" customHeight="1" spans="1:4">
      <c r="A13" s="597" t="s">
        <v>69</v>
      </c>
      <c r="B13" s="594">
        <v>2548071</v>
      </c>
      <c r="C13" s="596"/>
      <c r="D13" s="596"/>
    </row>
    <row r="14" ht="19.5" customHeight="1"/>
  </sheetData>
  <mergeCells count="2">
    <mergeCell ref="A2:B2"/>
    <mergeCell ref="A3:B3"/>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Zeros="0" topLeftCell="A2" workbookViewId="0">
      <selection activeCell="E13" sqref="E13"/>
    </sheetView>
  </sheetViews>
  <sheetFormatPr defaultColWidth="8.75" defaultRowHeight="21" customHeight="1" outlineLevelCol="5"/>
  <cols>
    <col min="1" max="1" width="36.75" style="285" customWidth="1"/>
    <col min="2" max="2" width="17.625" style="571" customWidth="1"/>
    <col min="3" max="3" width="17.625" style="285" customWidth="1"/>
    <col min="4" max="4" width="8.75" style="285" customWidth="1"/>
    <col min="5" max="28" width="9" style="285" customWidth="1"/>
    <col min="29" max="16384" width="8.75" style="285"/>
  </cols>
  <sheetData>
    <row r="1" s="569" customFormat="1" ht="19.5" customHeight="1" spans="1:2">
      <c r="A1" s="572" t="s">
        <v>95</v>
      </c>
      <c r="B1" s="573"/>
    </row>
    <row r="2" s="350" customFormat="1" ht="48.75" customHeight="1" spans="1:3">
      <c r="A2" s="351" t="s">
        <v>96</v>
      </c>
      <c r="B2" s="351"/>
      <c r="C2" s="351"/>
    </row>
    <row r="3" customHeight="1" spans="1:3">
      <c r="A3" s="574"/>
      <c r="B3" s="575"/>
      <c r="C3" s="576" t="s">
        <v>2</v>
      </c>
    </row>
    <row r="4" s="570" customFormat="1" ht="36.75" customHeight="1" spans="1:3">
      <c r="A4" s="577" t="s">
        <v>3</v>
      </c>
      <c r="B4" s="578" t="s">
        <v>92</v>
      </c>
      <c r="C4" s="355" t="s">
        <v>97</v>
      </c>
    </row>
    <row r="5" ht="21.95" customHeight="1" spans="1:3">
      <c r="A5" s="579" t="s">
        <v>98</v>
      </c>
      <c r="B5" s="580">
        <f>SUM(B6:B17)</f>
        <v>538100</v>
      </c>
      <c r="C5" s="355">
        <v>6.5</v>
      </c>
    </row>
    <row r="6" ht="21.95" customHeight="1" spans="1:3">
      <c r="A6" s="581" t="s">
        <v>99</v>
      </c>
      <c r="B6" s="408">
        <v>232400</v>
      </c>
      <c r="C6" s="355"/>
    </row>
    <row r="7" ht="21.95" customHeight="1" spans="1:3">
      <c r="A7" s="581" t="s">
        <v>100</v>
      </c>
      <c r="B7" s="408">
        <v>98200</v>
      </c>
      <c r="C7" s="355"/>
    </row>
    <row r="8" ht="21.95" customHeight="1" spans="1:3">
      <c r="A8" s="581" t="s">
        <v>101</v>
      </c>
      <c r="B8" s="408">
        <v>12500</v>
      </c>
      <c r="C8" s="355"/>
    </row>
    <row r="9" ht="21.95" customHeight="1" spans="1:3">
      <c r="A9" s="581" t="s">
        <v>102</v>
      </c>
      <c r="B9" s="408">
        <v>52000</v>
      </c>
      <c r="C9" s="355"/>
    </row>
    <row r="10" ht="21.95" customHeight="1" spans="1:3">
      <c r="A10" s="581" t="s">
        <v>103</v>
      </c>
      <c r="B10" s="408">
        <v>30200</v>
      </c>
      <c r="C10" s="355"/>
    </row>
    <row r="11" ht="21.95" customHeight="1" spans="1:3">
      <c r="A11" s="581" t="s">
        <v>104</v>
      </c>
      <c r="B11" s="408">
        <v>15000</v>
      </c>
      <c r="C11" s="355"/>
    </row>
    <row r="12" ht="21.95" customHeight="1" spans="1:3">
      <c r="A12" s="581" t="s">
        <v>105</v>
      </c>
      <c r="B12" s="408">
        <v>12000</v>
      </c>
      <c r="C12" s="355"/>
    </row>
    <row r="13" ht="21.95" customHeight="1" spans="1:3">
      <c r="A13" s="581" t="s">
        <v>106</v>
      </c>
      <c r="B13" s="408">
        <v>25100</v>
      </c>
      <c r="C13" s="355"/>
    </row>
    <row r="14" ht="21.95" customHeight="1" spans="1:3">
      <c r="A14" s="581" t="s">
        <v>107</v>
      </c>
      <c r="B14" s="408">
        <v>4700</v>
      </c>
      <c r="C14" s="355"/>
    </row>
    <row r="15" ht="21.95" customHeight="1" spans="1:3">
      <c r="A15" s="581" t="s">
        <v>108</v>
      </c>
      <c r="B15" s="408">
        <v>6500</v>
      </c>
      <c r="C15" s="355"/>
    </row>
    <row r="16" ht="21.95" customHeight="1" spans="1:3">
      <c r="A16" s="581" t="s">
        <v>109</v>
      </c>
      <c r="B16" s="408">
        <v>45000</v>
      </c>
      <c r="C16" s="355"/>
    </row>
    <row r="17" ht="21.95" customHeight="1" spans="1:3">
      <c r="A17" s="581" t="s">
        <v>110</v>
      </c>
      <c r="B17" s="408">
        <v>4500</v>
      </c>
      <c r="C17" s="355"/>
    </row>
    <row r="18" ht="21.95" customHeight="1" spans="1:3">
      <c r="A18" s="579" t="s">
        <v>111</v>
      </c>
      <c r="B18" s="580">
        <f>SUM(B19:B25)</f>
        <v>286700</v>
      </c>
      <c r="C18" s="355">
        <v>6.5</v>
      </c>
    </row>
    <row r="19" ht="21.95" customHeight="1" spans="1:3">
      <c r="A19" s="582" t="s">
        <v>112</v>
      </c>
      <c r="B19" s="408">
        <v>167575</v>
      </c>
      <c r="C19" s="583"/>
    </row>
    <row r="20" ht="21.95" customHeight="1" spans="1:3">
      <c r="A20" s="582" t="s">
        <v>113</v>
      </c>
      <c r="B20" s="408">
        <v>21900</v>
      </c>
      <c r="C20" s="583"/>
    </row>
    <row r="21" ht="21.95" customHeight="1" spans="1:3">
      <c r="A21" s="582" t="s">
        <v>114</v>
      </c>
      <c r="B21" s="408">
        <v>27900</v>
      </c>
      <c r="C21" s="583"/>
    </row>
    <row r="22" ht="21.95" customHeight="1" spans="1:6">
      <c r="A22" s="582" t="s">
        <v>115</v>
      </c>
      <c r="B22" s="408">
        <v>30795</v>
      </c>
      <c r="C22" s="583"/>
      <c r="F22" s="584"/>
    </row>
    <row r="23" ht="21.95" customHeight="1" spans="1:3">
      <c r="A23" s="582" t="s">
        <v>116</v>
      </c>
      <c r="B23" s="408">
        <v>9250</v>
      </c>
      <c r="C23" s="583"/>
    </row>
    <row r="24" ht="21.95" customHeight="1" spans="1:3">
      <c r="A24" s="582" t="s">
        <v>117</v>
      </c>
      <c r="B24" s="408">
        <v>29200</v>
      </c>
      <c r="C24" s="583"/>
    </row>
    <row r="25" ht="21.95" customHeight="1" spans="1:3">
      <c r="A25" s="582" t="s">
        <v>118</v>
      </c>
      <c r="B25" s="408">
        <v>80</v>
      </c>
      <c r="C25" s="583"/>
    </row>
    <row r="26" ht="21.95" customHeight="1" spans="1:3">
      <c r="A26" s="289" t="s">
        <v>119</v>
      </c>
      <c r="B26" s="585">
        <f>B5+B18</f>
        <v>824800</v>
      </c>
      <c r="C26" s="355">
        <v>6.5</v>
      </c>
    </row>
    <row r="27" ht="32.25" customHeight="1" spans="1:3">
      <c r="A27" s="586"/>
      <c r="B27" s="586"/>
      <c r="C27" s="586"/>
    </row>
  </sheetData>
  <mergeCells count="2">
    <mergeCell ref="A2:C2"/>
    <mergeCell ref="A27:C27"/>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
  <sheetViews>
    <sheetView workbookViewId="0">
      <pane xSplit="1" ySplit="6" topLeftCell="B7" activePane="bottomRight" state="frozen"/>
      <selection/>
      <selection pane="topRight"/>
      <selection pane="bottomLeft"/>
      <selection pane="bottomRight" activeCell="E24" sqref="E24"/>
    </sheetView>
  </sheetViews>
  <sheetFormatPr defaultColWidth="8.75" defaultRowHeight="16.5" customHeight="1" outlineLevelCol="2"/>
  <cols>
    <col min="1" max="1" width="36.625" style="552" customWidth="1"/>
    <col min="2" max="3" width="17.625" style="553" customWidth="1"/>
    <col min="4" max="20" width="9" style="552" customWidth="1"/>
    <col min="21" max="16384" width="8.75" style="552"/>
  </cols>
  <sheetData>
    <row r="1" s="550" customFormat="1" ht="19.5" customHeight="1" spans="1:3">
      <c r="A1" s="554" t="s">
        <v>120</v>
      </c>
      <c r="B1" s="555"/>
      <c r="C1" s="555"/>
    </row>
    <row r="2" s="551" customFormat="1" ht="48.75" customHeight="1" spans="1:3">
      <c r="A2" s="556" t="s">
        <v>121</v>
      </c>
      <c r="B2" s="556"/>
      <c r="C2" s="556"/>
    </row>
    <row r="3" ht="19.5" customHeight="1" spans="1:3">
      <c r="A3" s="557"/>
      <c r="B3" s="558"/>
      <c r="C3" s="559" t="s">
        <v>2</v>
      </c>
    </row>
    <row r="4" customHeight="1" spans="1:3">
      <c r="A4" s="560" t="s">
        <v>122</v>
      </c>
      <c r="B4" s="561" t="s">
        <v>92</v>
      </c>
      <c r="C4" s="562" t="s">
        <v>123</v>
      </c>
    </row>
    <row r="5" ht="14.25" spans="1:3">
      <c r="A5" s="560"/>
      <c r="B5" s="563"/>
      <c r="C5" s="562"/>
    </row>
    <row r="6" ht="4.5" customHeight="1" spans="1:3">
      <c r="A6" s="560"/>
      <c r="B6" s="564"/>
      <c r="C6" s="562"/>
    </row>
    <row r="7" ht="19.7" customHeight="1" spans="1:3">
      <c r="A7" s="565" t="s">
        <v>9</v>
      </c>
      <c r="B7" s="526">
        <v>128280</v>
      </c>
      <c r="C7" s="566">
        <v>3.9</v>
      </c>
    </row>
    <row r="8" ht="19.7" customHeight="1" spans="1:3">
      <c r="A8" s="565" t="s">
        <v>11</v>
      </c>
      <c r="B8" s="526">
        <v>100</v>
      </c>
      <c r="C8" s="566">
        <v>12.4</v>
      </c>
    </row>
    <row r="9" ht="19.7" customHeight="1" spans="1:3">
      <c r="A9" s="565" t="s">
        <v>13</v>
      </c>
      <c r="B9" s="526">
        <v>65975</v>
      </c>
      <c r="C9" s="566">
        <v>6.1</v>
      </c>
    </row>
    <row r="10" ht="19.7" customHeight="1" spans="1:3">
      <c r="A10" s="565" t="s">
        <v>15</v>
      </c>
      <c r="B10" s="526">
        <v>200264</v>
      </c>
      <c r="C10" s="566">
        <v>19.4</v>
      </c>
    </row>
    <row r="11" ht="19.7" customHeight="1" spans="1:3">
      <c r="A11" s="565" t="s">
        <v>17</v>
      </c>
      <c r="B11" s="526">
        <f>76923+40000-10000</f>
        <v>106923</v>
      </c>
      <c r="C11" s="566">
        <v>19.7</v>
      </c>
    </row>
    <row r="12" ht="19.7" customHeight="1" spans="1:3">
      <c r="A12" s="565" t="s">
        <v>19</v>
      </c>
      <c r="B12" s="526">
        <v>9555</v>
      </c>
      <c r="C12" s="566">
        <v>7.1</v>
      </c>
    </row>
    <row r="13" ht="19.7" customHeight="1" spans="1:3">
      <c r="A13" s="565" t="s">
        <v>21</v>
      </c>
      <c r="B13" s="526">
        <v>91221</v>
      </c>
      <c r="C13" s="566">
        <v>10.8</v>
      </c>
    </row>
    <row r="14" ht="19.7" customHeight="1" spans="1:3">
      <c r="A14" s="565" t="s">
        <v>23</v>
      </c>
      <c r="B14" s="526">
        <v>235862</v>
      </c>
      <c r="C14" s="566">
        <v>8.3</v>
      </c>
    </row>
    <row r="15" ht="19.7" customHeight="1" spans="1:3">
      <c r="A15" s="565" t="s">
        <v>25</v>
      </c>
      <c r="B15" s="526">
        <v>3221</v>
      </c>
      <c r="C15" s="566">
        <v>9.9</v>
      </c>
    </row>
    <row r="16" ht="19.7" customHeight="1" spans="1:3">
      <c r="A16" s="565" t="s">
        <v>27</v>
      </c>
      <c r="B16" s="526">
        <f>23090+60000+10000</f>
        <v>93090</v>
      </c>
      <c r="C16" s="566">
        <v>4.2</v>
      </c>
    </row>
    <row r="17" ht="19.7" customHeight="1" spans="1:3">
      <c r="A17" s="565" t="s">
        <v>29</v>
      </c>
      <c r="B17" s="526">
        <v>36462</v>
      </c>
      <c r="C17" s="566">
        <v>19.2</v>
      </c>
    </row>
    <row r="18" ht="19.7" customHeight="1" spans="1:3">
      <c r="A18" s="565" t="s">
        <v>31</v>
      </c>
      <c r="B18" s="526">
        <v>9580</v>
      </c>
      <c r="C18" s="566">
        <v>3.9</v>
      </c>
    </row>
    <row r="19" ht="19.7" customHeight="1" spans="1:3">
      <c r="A19" s="565" t="s">
        <v>33</v>
      </c>
      <c r="B19" s="526">
        <v>1562</v>
      </c>
      <c r="C19" s="566">
        <v>5.3</v>
      </c>
    </row>
    <row r="20" ht="19.7" customHeight="1" spans="1:3">
      <c r="A20" s="565" t="s">
        <v>35</v>
      </c>
      <c r="B20" s="526">
        <v>1880</v>
      </c>
      <c r="C20" s="566">
        <v>4.3</v>
      </c>
    </row>
    <row r="21" ht="19.7" customHeight="1" spans="1:3">
      <c r="A21" s="565" t="s">
        <v>37</v>
      </c>
      <c r="B21" s="526">
        <v>451</v>
      </c>
      <c r="C21" s="566">
        <v>11.6</v>
      </c>
    </row>
    <row r="22" ht="19.7" customHeight="1" spans="1:3">
      <c r="A22" s="565" t="s">
        <v>39</v>
      </c>
      <c r="B22" s="526">
        <v>9444</v>
      </c>
      <c r="C22" s="566">
        <v>13.9</v>
      </c>
    </row>
    <row r="23" ht="19.7" customHeight="1" spans="1:3">
      <c r="A23" s="565" t="s">
        <v>41</v>
      </c>
      <c r="B23" s="526">
        <v>52924</v>
      </c>
      <c r="C23" s="566">
        <v>5.2</v>
      </c>
    </row>
    <row r="24" ht="19.7" customHeight="1" spans="1:3">
      <c r="A24" s="565" t="s">
        <v>43</v>
      </c>
      <c r="B24" s="526">
        <v>1895</v>
      </c>
      <c r="C24" s="566">
        <v>8.7</v>
      </c>
    </row>
    <row r="25" ht="19.7" customHeight="1" spans="1:3">
      <c r="A25" s="565" t="s">
        <v>45</v>
      </c>
      <c r="B25" s="526">
        <v>6154</v>
      </c>
      <c r="C25" s="566">
        <v>9.8</v>
      </c>
    </row>
    <row r="26" ht="19.7" customHeight="1" spans="1:3">
      <c r="A26" s="565" t="s">
        <v>47</v>
      </c>
      <c r="B26" s="526">
        <v>20000</v>
      </c>
      <c r="C26" s="566">
        <v>0</v>
      </c>
    </row>
    <row r="27" ht="19.7" customHeight="1" spans="1:3">
      <c r="A27" s="565" t="s">
        <v>49</v>
      </c>
      <c r="B27" s="526">
        <v>125530</v>
      </c>
      <c r="C27" s="566">
        <v>-0.4</v>
      </c>
    </row>
    <row r="28" ht="19.7" customHeight="1" spans="1:3">
      <c r="A28" s="565" t="s">
        <v>124</v>
      </c>
      <c r="B28" s="526">
        <v>606</v>
      </c>
      <c r="C28" s="566">
        <v>-5</v>
      </c>
    </row>
    <row r="29" ht="19.7" customHeight="1" spans="1:3">
      <c r="A29" s="565" t="s">
        <v>51</v>
      </c>
      <c r="B29" s="526">
        <v>16003</v>
      </c>
      <c r="C29" s="566">
        <v>-0.4</v>
      </c>
    </row>
    <row r="30" ht="19.7" customHeight="1" spans="1:3">
      <c r="A30" s="565" t="s">
        <v>53</v>
      </c>
      <c r="B30" s="526">
        <v>100</v>
      </c>
      <c r="C30" s="566"/>
    </row>
    <row r="31" ht="19.7" customHeight="1" spans="1:3">
      <c r="A31" s="560" t="s">
        <v>125</v>
      </c>
      <c r="B31" s="526">
        <f>SUM(B7:B30)</f>
        <v>1217082</v>
      </c>
      <c r="C31" s="566">
        <v>10.7</v>
      </c>
    </row>
    <row r="32" ht="19.5" customHeight="1" spans="1:3">
      <c r="A32" s="567"/>
      <c r="B32" s="567"/>
      <c r="C32" s="567"/>
    </row>
    <row r="33" customHeight="1" spans="2:2">
      <c r="B33" s="568"/>
    </row>
  </sheetData>
  <mergeCells count="5">
    <mergeCell ref="A2:C2"/>
    <mergeCell ref="A32:C32"/>
    <mergeCell ref="A4:A6"/>
    <mergeCell ref="B4:B6"/>
    <mergeCell ref="C4:C6"/>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3"/>
  <sheetViews>
    <sheetView showZeros="0" workbookViewId="0">
      <pane xSplit="2" ySplit="5" topLeftCell="C6" activePane="bottomRight" state="frozen"/>
      <selection/>
      <selection pane="topRight"/>
      <selection pane="bottomLeft"/>
      <selection pane="bottomRight" activeCell="H289" sqref="H289"/>
    </sheetView>
  </sheetViews>
  <sheetFormatPr defaultColWidth="6.875" defaultRowHeight="21" customHeight="1"/>
  <cols>
    <col min="1" max="1" width="7.625" style="538" hidden="1" customWidth="1"/>
    <col min="2" max="2" width="42.125" style="538" customWidth="1"/>
    <col min="3" max="5" width="10.125" style="539" customWidth="1"/>
    <col min="6" max="7" width="11.25" style="538" customWidth="1"/>
    <col min="8" max="184" width="6.875" style="538" customWidth="1"/>
    <col min="185" max="16384" width="6.875" style="538"/>
  </cols>
  <sheetData>
    <row r="1" s="536" customFormat="1" ht="19.5" customHeight="1" spans="2:5">
      <c r="B1" s="519" t="s">
        <v>126</v>
      </c>
      <c r="C1" s="540"/>
      <c r="D1" s="540"/>
      <c r="E1" s="540"/>
    </row>
    <row r="2" s="537" customFormat="1" ht="48.75" customHeight="1" spans="2:5">
      <c r="B2" s="541" t="s">
        <v>127</v>
      </c>
      <c r="C2" s="541"/>
      <c r="D2" s="541"/>
      <c r="E2" s="541"/>
    </row>
    <row r="3" ht="23.1" customHeight="1" spans="2:5">
      <c r="B3" s="542"/>
      <c r="D3" s="543" t="s">
        <v>128</v>
      </c>
      <c r="E3" s="543"/>
    </row>
    <row r="4" ht="30.75" customHeight="1" spans="2:5">
      <c r="B4" s="342" t="s">
        <v>3</v>
      </c>
      <c r="C4" s="544" t="s">
        <v>125</v>
      </c>
      <c r="D4" s="544" t="s">
        <v>129</v>
      </c>
      <c r="E4" s="544" t="s">
        <v>130</v>
      </c>
    </row>
    <row r="5" ht="23.1" customHeight="1" spans="2:8">
      <c r="B5" s="342" t="s">
        <v>119</v>
      </c>
      <c r="C5" s="545">
        <v>1217082</v>
      </c>
      <c r="D5" s="545">
        <v>410708</v>
      </c>
      <c r="E5" s="545">
        <v>806374</v>
      </c>
      <c r="G5" s="546"/>
      <c r="H5" s="546"/>
    </row>
    <row r="6" ht="23.1" customHeight="1" spans="1:7">
      <c r="A6" s="538">
        <v>201</v>
      </c>
      <c r="B6" s="547" t="s">
        <v>9</v>
      </c>
      <c r="C6" s="548">
        <v>128280</v>
      </c>
      <c r="D6" s="548">
        <v>48078</v>
      </c>
      <c r="E6" s="548">
        <v>80202</v>
      </c>
      <c r="F6" s="549"/>
      <c r="G6" s="549"/>
    </row>
    <row r="7" ht="23.1" customHeight="1" spans="1:7">
      <c r="A7" s="538">
        <v>20101</v>
      </c>
      <c r="B7" s="547" t="s">
        <v>131</v>
      </c>
      <c r="C7" s="548">
        <v>1973</v>
      </c>
      <c r="D7" s="548">
        <v>1470</v>
      </c>
      <c r="E7" s="548">
        <v>503</v>
      </c>
      <c r="F7" s="549"/>
      <c r="G7" s="549"/>
    </row>
    <row r="8" ht="23.1" customHeight="1" spans="1:9">
      <c r="A8" s="538">
        <v>2010101</v>
      </c>
      <c r="B8" s="547" t="s">
        <v>132</v>
      </c>
      <c r="C8" s="548">
        <v>1470</v>
      </c>
      <c r="D8" s="548">
        <v>1470</v>
      </c>
      <c r="E8" s="548">
        <v>0</v>
      </c>
      <c r="F8" s="549"/>
      <c r="G8" s="549"/>
      <c r="I8" s="546"/>
    </row>
    <row r="9" ht="23.1" customHeight="1" spans="1:9">
      <c r="A9" s="538">
        <v>2010102</v>
      </c>
      <c r="B9" s="547" t="s">
        <v>133</v>
      </c>
      <c r="C9" s="548">
        <v>3</v>
      </c>
      <c r="D9" s="548">
        <v>0</v>
      </c>
      <c r="E9" s="548">
        <v>3</v>
      </c>
      <c r="F9" s="549"/>
      <c r="G9" s="549"/>
      <c r="I9" s="546"/>
    </row>
    <row r="10" ht="23.1" customHeight="1" spans="1:9">
      <c r="A10" s="538">
        <v>20102</v>
      </c>
      <c r="B10" s="547" t="s">
        <v>134</v>
      </c>
      <c r="C10" s="548">
        <v>1296</v>
      </c>
      <c r="D10" s="548">
        <v>1296</v>
      </c>
      <c r="E10" s="548">
        <v>0</v>
      </c>
      <c r="F10" s="549"/>
      <c r="G10" s="549"/>
      <c r="I10" s="546"/>
    </row>
    <row r="11" ht="23.1" customHeight="1" spans="1:9">
      <c r="A11" s="538">
        <v>2010201</v>
      </c>
      <c r="B11" s="547" t="s">
        <v>132</v>
      </c>
      <c r="C11" s="548">
        <v>1275</v>
      </c>
      <c r="D11" s="548">
        <v>1275</v>
      </c>
      <c r="E11" s="548">
        <v>0</v>
      </c>
      <c r="F11" s="549"/>
      <c r="G11" s="549"/>
      <c r="I11" s="546"/>
    </row>
    <row r="12" ht="23.1" customHeight="1" spans="1:9">
      <c r="A12" s="538">
        <v>2010250</v>
      </c>
      <c r="B12" s="547" t="s">
        <v>135</v>
      </c>
      <c r="C12" s="548">
        <v>20</v>
      </c>
      <c r="D12" s="548">
        <v>20</v>
      </c>
      <c r="E12" s="548">
        <v>0</v>
      </c>
      <c r="F12" s="549"/>
      <c r="G12" s="549"/>
      <c r="I12" s="546"/>
    </row>
    <row r="13" ht="23.1" customHeight="1" spans="1:9">
      <c r="A13" s="538">
        <v>20103</v>
      </c>
      <c r="B13" s="547" t="s">
        <v>136</v>
      </c>
      <c r="C13" s="548">
        <v>9074</v>
      </c>
      <c r="D13" s="548">
        <v>4717</v>
      </c>
      <c r="E13" s="548">
        <v>4357</v>
      </c>
      <c r="F13" s="549"/>
      <c r="G13" s="549"/>
      <c r="I13" s="546"/>
    </row>
    <row r="14" ht="23.1" customHeight="1" spans="1:9">
      <c r="A14" s="538">
        <v>2010301</v>
      </c>
      <c r="B14" s="547" t="s">
        <v>132</v>
      </c>
      <c r="C14" s="548">
        <v>5806</v>
      </c>
      <c r="D14" s="548">
        <v>3787</v>
      </c>
      <c r="E14" s="548">
        <v>2019</v>
      </c>
      <c r="F14" s="549"/>
      <c r="G14" s="549"/>
      <c r="I14" s="546"/>
    </row>
    <row r="15" ht="23.1" customHeight="1" spans="1:9">
      <c r="A15" s="538">
        <v>2010302</v>
      </c>
      <c r="B15" s="547" t="s">
        <v>133</v>
      </c>
      <c r="C15" s="548">
        <v>100</v>
      </c>
      <c r="D15" s="548">
        <v>0</v>
      </c>
      <c r="E15" s="548">
        <v>100</v>
      </c>
      <c r="F15" s="549"/>
      <c r="G15" s="549"/>
      <c r="I15" s="546"/>
    </row>
    <row r="16" ht="23.1" customHeight="1" spans="1:9">
      <c r="A16" s="538">
        <v>2010303</v>
      </c>
      <c r="B16" s="547" t="s">
        <v>137</v>
      </c>
      <c r="C16" s="548">
        <v>1515</v>
      </c>
      <c r="D16" s="548">
        <v>0</v>
      </c>
      <c r="E16" s="548">
        <v>1515</v>
      </c>
      <c r="F16" s="549"/>
      <c r="G16" s="549"/>
      <c r="I16" s="546"/>
    </row>
    <row r="17" ht="23.1" customHeight="1" spans="1:9">
      <c r="A17" s="538">
        <v>2010308</v>
      </c>
      <c r="B17" s="547" t="s">
        <v>138</v>
      </c>
      <c r="C17" s="548">
        <v>0</v>
      </c>
      <c r="D17" s="548" t="s">
        <v>139</v>
      </c>
      <c r="E17" s="548" t="s">
        <v>139</v>
      </c>
      <c r="F17" s="549"/>
      <c r="G17" s="549"/>
      <c r="I17" s="546"/>
    </row>
    <row r="18" ht="23.1" customHeight="1" spans="1:9">
      <c r="A18" s="538">
        <v>2010350</v>
      </c>
      <c r="B18" s="547" t="s">
        <v>135</v>
      </c>
      <c r="C18" s="548">
        <v>1433</v>
      </c>
      <c r="D18" s="548">
        <v>930</v>
      </c>
      <c r="E18" s="548">
        <v>503</v>
      </c>
      <c r="F18" s="549"/>
      <c r="G18" s="549"/>
      <c r="I18" s="546"/>
    </row>
    <row r="19" ht="23.1" customHeight="1" spans="1:9">
      <c r="A19" s="538">
        <v>2010399</v>
      </c>
      <c r="B19" s="547" t="s">
        <v>140</v>
      </c>
      <c r="C19" s="548">
        <v>0</v>
      </c>
      <c r="D19" s="548" t="s">
        <v>139</v>
      </c>
      <c r="E19" s="548" t="s">
        <v>139</v>
      </c>
      <c r="F19" s="549"/>
      <c r="G19" s="549"/>
      <c r="I19" s="546"/>
    </row>
    <row r="20" ht="23.1" customHeight="1" spans="1:7">
      <c r="A20" s="538">
        <v>20104</v>
      </c>
      <c r="B20" s="547" t="s">
        <v>141</v>
      </c>
      <c r="C20" s="548">
        <v>2559</v>
      </c>
      <c r="D20" s="548">
        <v>2058</v>
      </c>
      <c r="E20" s="548">
        <v>501</v>
      </c>
      <c r="F20" s="549"/>
      <c r="G20" s="549"/>
    </row>
    <row r="21" ht="23.1" customHeight="1" spans="1:7">
      <c r="A21" s="538">
        <v>2010401</v>
      </c>
      <c r="B21" s="547" t="s">
        <v>132</v>
      </c>
      <c r="C21" s="548">
        <v>2023</v>
      </c>
      <c r="D21" s="548">
        <v>2023</v>
      </c>
      <c r="E21" s="548">
        <v>0</v>
      </c>
      <c r="F21" s="549"/>
      <c r="G21" s="549"/>
    </row>
    <row r="22" ht="23.1" customHeight="1" spans="1:7">
      <c r="A22" s="538">
        <v>2010450</v>
      </c>
      <c r="B22" s="547" t="s">
        <v>135</v>
      </c>
      <c r="C22" s="548">
        <v>35</v>
      </c>
      <c r="D22" s="548">
        <v>35</v>
      </c>
      <c r="E22" s="548">
        <v>0</v>
      </c>
      <c r="F22" s="549"/>
      <c r="G22" s="549"/>
    </row>
    <row r="23" ht="23.1" customHeight="1" spans="1:7">
      <c r="A23" s="538">
        <v>2010499</v>
      </c>
      <c r="B23" s="547" t="s">
        <v>142</v>
      </c>
      <c r="C23" s="548">
        <v>184</v>
      </c>
      <c r="D23" s="548">
        <v>0</v>
      </c>
      <c r="E23" s="548">
        <v>184</v>
      </c>
      <c r="F23" s="549"/>
      <c r="G23" s="549"/>
    </row>
    <row r="24" ht="23.1" customHeight="1" spans="1:7">
      <c r="A24" s="538">
        <v>20105</v>
      </c>
      <c r="B24" s="547" t="s">
        <v>143</v>
      </c>
      <c r="C24" s="548">
        <v>1864</v>
      </c>
      <c r="D24" s="548">
        <v>1680</v>
      </c>
      <c r="E24" s="548">
        <v>184</v>
      </c>
      <c r="F24" s="549"/>
      <c r="G24" s="549"/>
    </row>
    <row r="25" ht="23.1" customHeight="1" spans="1:7">
      <c r="A25" s="538">
        <v>2010501</v>
      </c>
      <c r="B25" s="547" t="s">
        <v>132</v>
      </c>
      <c r="C25" s="548">
        <v>1198</v>
      </c>
      <c r="D25" s="548">
        <v>1198</v>
      </c>
      <c r="E25" s="548">
        <v>0</v>
      </c>
      <c r="F25" s="549"/>
      <c r="G25" s="549"/>
    </row>
    <row r="26" ht="23.1" customHeight="1" spans="1:7">
      <c r="A26" s="538">
        <v>2010502</v>
      </c>
      <c r="B26" s="547" t="s">
        <v>133</v>
      </c>
      <c r="C26" s="548">
        <v>0</v>
      </c>
      <c r="D26" s="548" t="s">
        <v>139</v>
      </c>
      <c r="E26" s="548" t="s">
        <v>139</v>
      </c>
      <c r="F26" s="549"/>
      <c r="G26" s="549"/>
    </row>
    <row r="27" ht="23.1" customHeight="1" spans="1:7">
      <c r="A27" s="538">
        <v>2010505</v>
      </c>
      <c r="B27" s="547" t="s">
        <v>144</v>
      </c>
      <c r="C27" s="548">
        <v>184</v>
      </c>
      <c r="D27" s="548">
        <v>0</v>
      </c>
      <c r="E27" s="548">
        <v>184</v>
      </c>
      <c r="F27" s="549"/>
      <c r="G27" s="549"/>
    </row>
    <row r="28" ht="23.1" customHeight="1" spans="1:7">
      <c r="A28" s="538">
        <v>2010550</v>
      </c>
      <c r="B28" s="547" t="s">
        <v>135</v>
      </c>
      <c r="C28" s="548">
        <v>481</v>
      </c>
      <c r="D28" s="548">
        <v>481</v>
      </c>
      <c r="E28" s="548">
        <v>0</v>
      </c>
      <c r="F28" s="549"/>
      <c r="G28" s="549"/>
    </row>
    <row r="29" ht="23.1" customHeight="1" spans="1:7">
      <c r="A29" s="538">
        <v>20106</v>
      </c>
      <c r="B29" s="547" t="s">
        <v>145</v>
      </c>
      <c r="C29" s="548">
        <v>3820</v>
      </c>
      <c r="D29" s="548">
        <v>3190</v>
      </c>
      <c r="E29" s="548">
        <v>630</v>
      </c>
      <c r="F29" s="549"/>
      <c r="G29" s="549"/>
    </row>
    <row r="30" ht="23.1" customHeight="1" spans="1:7">
      <c r="A30" s="538">
        <v>2010601</v>
      </c>
      <c r="B30" s="547" t="s">
        <v>132</v>
      </c>
      <c r="C30" s="548">
        <v>2371</v>
      </c>
      <c r="D30" s="548">
        <v>2371</v>
      </c>
      <c r="E30" s="548">
        <v>0</v>
      </c>
      <c r="F30" s="549"/>
      <c r="G30" s="549"/>
    </row>
    <row r="31" ht="23.1" customHeight="1" spans="1:7">
      <c r="A31" s="538">
        <v>2010650</v>
      </c>
      <c r="B31" s="547" t="s">
        <v>135</v>
      </c>
      <c r="C31" s="548">
        <v>1388</v>
      </c>
      <c r="D31" s="548">
        <v>819</v>
      </c>
      <c r="E31" s="548">
        <v>569</v>
      </c>
      <c r="F31" s="549"/>
      <c r="G31" s="549"/>
    </row>
    <row r="32" ht="23.1" customHeight="1" spans="1:7">
      <c r="A32" s="538">
        <v>2010699</v>
      </c>
      <c r="B32" s="547" t="s">
        <v>146</v>
      </c>
      <c r="C32" s="548">
        <v>61</v>
      </c>
      <c r="D32" s="548">
        <v>0</v>
      </c>
      <c r="E32" s="548">
        <v>61</v>
      </c>
      <c r="F32" s="549"/>
      <c r="G32" s="549"/>
    </row>
    <row r="33" ht="23.1" customHeight="1" spans="1:7">
      <c r="A33" s="538">
        <v>20108</v>
      </c>
      <c r="B33" s="547" t="s">
        <v>147</v>
      </c>
      <c r="C33" s="548">
        <v>1207</v>
      </c>
      <c r="D33" s="548">
        <v>1207</v>
      </c>
      <c r="E33" s="548">
        <v>0</v>
      </c>
      <c r="F33" s="549"/>
      <c r="G33" s="549"/>
    </row>
    <row r="34" ht="23.1" customHeight="1" spans="1:7">
      <c r="A34" s="538">
        <v>2010801</v>
      </c>
      <c r="B34" s="547" t="s">
        <v>132</v>
      </c>
      <c r="C34" s="548">
        <v>1139</v>
      </c>
      <c r="D34" s="548">
        <v>1139</v>
      </c>
      <c r="E34" s="548">
        <v>0</v>
      </c>
      <c r="F34" s="549"/>
      <c r="G34" s="549"/>
    </row>
    <row r="35" ht="23.1" customHeight="1" spans="1:7">
      <c r="A35" s="538">
        <v>2010804</v>
      </c>
      <c r="B35" s="547" t="s">
        <v>148</v>
      </c>
      <c r="C35" s="548">
        <v>0</v>
      </c>
      <c r="D35" s="548" t="s">
        <v>139</v>
      </c>
      <c r="E35" s="548" t="s">
        <v>139</v>
      </c>
      <c r="F35" s="549"/>
      <c r="G35" s="549"/>
    </row>
    <row r="36" ht="23.1" customHeight="1" spans="1:7">
      <c r="A36" s="538">
        <v>2010850</v>
      </c>
      <c r="B36" s="547" t="s">
        <v>135</v>
      </c>
      <c r="C36" s="548">
        <v>68</v>
      </c>
      <c r="D36" s="548">
        <v>68</v>
      </c>
      <c r="E36" s="548">
        <v>0</v>
      </c>
      <c r="F36" s="549"/>
      <c r="G36" s="549"/>
    </row>
    <row r="37" ht="23.1" customHeight="1" spans="1:7">
      <c r="A37" s="538">
        <v>20111</v>
      </c>
      <c r="B37" s="547" t="s">
        <v>149</v>
      </c>
      <c r="C37" s="548">
        <v>10171</v>
      </c>
      <c r="D37" s="548">
        <v>5841</v>
      </c>
      <c r="E37" s="548">
        <v>4330</v>
      </c>
      <c r="F37" s="549"/>
      <c r="G37" s="549"/>
    </row>
    <row r="38" ht="23.1" customHeight="1" spans="1:7">
      <c r="A38" s="538">
        <v>2011101</v>
      </c>
      <c r="B38" s="547" t="s">
        <v>132</v>
      </c>
      <c r="C38" s="548">
        <v>5679</v>
      </c>
      <c r="D38" s="548">
        <v>5679</v>
      </c>
      <c r="E38" s="548">
        <v>0</v>
      </c>
      <c r="F38" s="549"/>
      <c r="G38" s="549"/>
    </row>
    <row r="39" ht="23.1" customHeight="1" spans="1:7">
      <c r="A39" s="538">
        <v>2011102</v>
      </c>
      <c r="B39" s="547" t="s">
        <v>133</v>
      </c>
      <c r="C39" s="548">
        <v>1545</v>
      </c>
      <c r="D39" s="548">
        <v>0</v>
      </c>
      <c r="E39" s="548">
        <v>1545</v>
      </c>
      <c r="F39" s="549"/>
      <c r="G39" s="549"/>
    </row>
    <row r="40" ht="23.1" customHeight="1" spans="1:7">
      <c r="A40" s="538">
        <v>2011150</v>
      </c>
      <c r="B40" s="547" t="s">
        <v>135</v>
      </c>
      <c r="C40" s="548">
        <v>162</v>
      </c>
      <c r="D40" s="548">
        <v>162</v>
      </c>
      <c r="E40" s="548">
        <v>0</v>
      </c>
      <c r="F40" s="549"/>
      <c r="G40" s="549"/>
    </row>
    <row r="41" ht="23.1" customHeight="1" spans="1:7">
      <c r="A41" s="538">
        <v>20113</v>
      </c>
      <c r="B41" s="547" t="s">
        <v>150</v>
      </c>
      <c r="C41" s="548">
        <v>1267</v>
      </c>
      <c r="D41" s="548">
        <v>1099</v>
      </c>
      <c r="E41" s="548">
        <v>168</v>
      </c>
      <c r="F41" s="549"/>
      <c r="G41" s="549"/>
    </row>
    <row r="42" ht="23.1" customHeight="1" spans="1:7">
      <c r="A42" s="538">
        <v>2011301</v>
      </c>
      <c r="B42" s="547" t="s">
        <v>132</v>
      </c>
      <c r="C42" s="548">
        <v>812</v>
      </c>
      <c r="D42" s="548">
        <v>812</v>
      </c>
      <c r="E42" s="548">
        <v>0</v>
      </c>
      <c r="F42" s="549"/>
      <c r="G42" s="549"/>
    </row>
    <row r="43" ht="23.1" customHeight="1" spans="1:7">
      <c r="A43" s="538">
        <v>2011302</v>
      </c>
      <c r="B43" s="547" t="s">
        <v>133</v>
      </c>
      <c r="C43" s="548">
        <v>168</v>
      </c>
      <c r="D43" s="548">
        <v>0</v>
      </c>
      <c r="E43" s="548">
        <v>168</v>
      </c>
      <c r="F43" s="549"/>
      <c r="G43" s="549"/>
    </row>
    <row r="44" ht="23.1" customHeight="1" spans="1:7">
      <c r="A44" s="538">
        <v>2011350</v>
      </c>
      <c r="B44" s="547" t="s">
        <v>135</v>
      </c>
      <c r="C44" s="548">
        <v>286</v>
      </c>
      <c r="D44" s="548">
        <v>286</v>
      </c>
      <c r="E44" s="548">
        <v>0</v>
      </c>
      <c r="F44" s="549"/>
      <c r="G44" s="549"/>
    </row>
    <row r="45" ht="23.1" customHeight="1" spans="1:7">
      <c r="A45" s="538">
        <v>2011399</v>
      </c>
      <c r="B45" s="547" t="s">
        <v>151</v>
      </c>
      <c r="C45" s="548">
        <v>0</v>
      </c>
      <c r="D45" s="548" t="s">
        <v>139</v>
      </c>
      <c r="E45" s="548" t="s">
        <v>139</v>
      </c>
      <c r="F45" s="549"/>
      <c r="G45" s="549"/>
    </row>
    <row r="46" ht="23.1" customHeight="1" spans="1:7">
      <c r="A46" s="538">
        <v>20114</v>
      </c>
      <c r="B46" s="547" t="s">
        <v>152</v>
      </c>
      <c r="C46" s="548">
        <v>164</v>
      </c>
      <c r="D46" s="548">
        <v>164</v>
      </c>
      <c r="E46" s="548">
        <v>0</v>
      </c>
      <c r="F46" s="549"/>
      <c r="G46" s="549"/>
    </row>
    <row r="47" ht="23.1" customHeight="1" spans="1:7">
      <c r="A47" s="538">
        <v>2011401</v>
      </c>
      <c r="B47" s="547" t="s">
        <v>132</v>
      </c>
      <c r="C47" s="548">
        <v>153</v>
      </c>
      <c r="D47" s="548">
        <v>153</v>
      </c>
      <c r="E47" s="548">
        <v>0</v>
      </c>
      <c r="F47" s="549"/>
      <c r="G47" s="549"/>
    </row>
    <row r="48" ht="23.1" customHeight="1" spans="1:7">
      <c r="A48" s="538">
        <v>2011450</v>
      </c>
      <c r="B48" s="547" t="s">
        <v>135</v>
      </c>
      <c r="C48" s="548">
        <v>11</v>
      </c>
      <c r="D48" s="548">
        <v>11</v>
      </c>
      <c r="E48" s="548">
        <v>0</v>
      </c>
      <c r="F48" s="549"/>
      <c r="G48" s="549"/>
    </row>
    <row r="49" ht="23.1" customHeight="1" spans="1:7">
      <c r="A49" s="538">
        <v>20123</v>
      </c>
      <c r="B49" s="547" t="s">
        <v>153</v>
      </c>
      <c r="C49" s="548">
        <v>389</v>
      </c>
      <c r="D49" s="548">
        <v>374</v>
      </c>
      <c r="E49" s="548">
        <v>15</v>
      </c>
      <c r="F49" s="549"/>
      <c r="G49" s="549"/>
    </row>
    <row r="50" ht="23.1" customHeight="1" spans="1:7">
      <c r="A50" s="538">
        <v>2012301</v>
      </c>
      <c r="B50" s="547" t="s">
        <v>132</v>
      </c>
      <c r="C50" s="548">
        <v>327</v>
      </c>
      <c r="D50" s="548">
        <v>327</v>
      </c>
      <c r="E50" s="548">
        <v>0</v>
      </c>
      <c r="F50" s="549"/>
      <c r="G50" s="549"/>
    </row>
    <row r="51" ht="23.1" customHeight="1" spans="1:7">
      <c r="A51" s="538">
        <v>2012350</v>
      </c>
      <c r="B51" s="547" t="s">
        <v>135</v>
      </c>
      <c r="C51" s="548">
        <v>62</v>
      </c>
      <c r="D51" s="548">
        <v>47</v>
      </c>
      <c r="E51" s="548">
        <v>15</v>
      </c>
      <c r="F51" s="549"/>
      <c r="G51" s="549"/>
    </row>
    <row r="52" ht="23.1" customHeight="1" spans="1:7">
      <c r="A52" s="538">
        <v>20126</v>
      </c>
      <c r="B52" s="547" t="s">
        <v>154</v>
      </c>
      <c r="C52" s="548">
        <v>455</v>
      </c>
      <c r="D52" s="548">
        <v>455</v>
      </c>
      <c r="E52" s="548">
        <v>0</v>
      </c>
      <c r="F52" s="549"/>
      <c r="G52" s="549"/>
    </row>
    <row r="53" ht="23.1" customHeight="1" spans="1:7">
      <c r="A53" s="538">
        <v>2012604</v>
      </c>
      <c r="B53" s="547" t="s">
        <v>155</v>
      </c>
      <c r="C53" s="548">
        <v>455</v>
      </c>
      <c r="D53" s="548">
        <v>455</v>
      </c>
      <c r="E53" s="548">
        <v>0</v>
      </c>
      <c r="F53" s="549"/>
      <c r="G53" s="549"/>
    </row>
    <row r="54" ht="23.1" customHeight="1" spans="1:7">
      <c r="A54" s="538">
        <v>20128</v>
      </c>
      <c r="B54" s="547" t="s">
        <v>156</v>
      </c>
      <c r="C54" s="548">
        <v>463</v>
      </c>
      <c r="D54" s="548">
        <v>463</v>
      </c>
      <c r="E54" s="548">
        <v>0</v>
      </c>
      <c r="F54" s="549"/>
      <c r="G54" s="549"/>
    </row>
    <row r="55" ht="23.1" customHeight="1" spans="1:7">
      <c r="A55" s="538">
        <v>2012801</v>
      </c>
      <c r="B55" s="547" t="s">
        <v>132</v>
      </c>
      <c r="C55" s="548">
        <v>463</v>
      </c>
      <c r="D55" s="548">
        <v>463</v>
      </c>
      <c r="E55" s="548">
        <v>0</v>
      </c>
      <c r="F55" s="549"/>
      <c r="G55" s="549"/>
    </row>
    <row r="56" ht="23.1" customHeight="1" spans="1:7">
      <c r="A56" s="538">
        <v>20129</v>
      </c>
      <c r="B56" s="547" t="s">
        <v>157</v>
      </c>
      <c r="C56" s="548">
        <v>1555</v>
      </c>
      <c r="D56" s="548">
        <v>1073</v>
      </c>
      <c r="E56" s="548">
        <v>482</v>
      </c>
      <c r="F56" s="549"/>
      <c r="G56" s="549"/>
    </row>
    <row r="57" ht="23.1" customHeight="1" spans="1:7">
      <c r="A57" s="538">
        <v>2012901</v>
      </c>
      <c r="B57" s="547" t="s">
        <v>132</v>
      </c>
      <c r="C57" s="548">
        <v>630</v>
      </c>
      <c r="D57" s="548">
        <v>630</v>
      </c>
      <c r="E57" s="548">
        <v>0</v>
      </c>
      <c r="F57" s="549"/>
      <c r="G57" s="549"/>
    </row>
    <row r="58" ht="23.1" customHeight="1" spans="1:7">
      <c r="A58" s="538">
        <v>2012902</v>
      </c>
      <c r="B58" s="547" t="s">
        <v>133</v>
      </c>
      <c r="C58" s="548">
        <v>282</v>
      </c>
      <c r="D58" s="548">
        <v>0</v>
      </c>
      <c r="E58" s="548">
        <v>282</v>
      </c>
      <c r="F58" s="549"/>
      <c r="G58" s="549"/>
    </row>
    <row r="59" ht="23.1" customHeight="1" spans="1:7">
      <c r="A59" s="538">
        <v>2012906</v>
      </c>
      <c r="B59" s="547" t="s">
        <v>158</v>
      </c>
      <c r="C59" s="548">
        <v>0</v>
      </c>
      <c r="D59" s="548" t="s">
        <v>139</v>
      </c>
      <c r="E59" s="548" t="s">
        <v>139</v>
      </c>
      <c r="F59" s="549"/>
      <c r="G59" s="549"/>
    </row>
    <row r="60" ht="23.1" customHeight="1" spans="1:7">
      <c r="A60" s="538">
        <v>2012950</v>
      </c>
      <c r="B60" s="547" t="s">
        <v>135</v>
      </c>
      <c r="C60" s="548">
        <v>543</v>
      </c>
      <c r="D60" s="548">
        <v>443</v>
      </c>
      <c r="E60" s="548">
        <v>100</v>
      </c>
      <c r="F60" s="549"/>
      <c r="G60" s="549"/>
    </row>
    <row r="61" ht="23.1" customHeight="1" spans="1:7">
      <c r="A61" s="538">
        <v>20131</v>
      </c>
      <c r="B61" s="547" t="s">
        <v>159</v>
      </c>
      <c r="C61" s="548">
        <v>2370</v>
      </c>
      <c r="D61" s="548">
        <v>2211</v>
      </c>
      <c r="E61" s="548">
        <v>159</v>
      </c>
      <c r="F61" s="549"/>
      <c r="G61" s="549"/>
    </row>
    <row r="62" ht="23.1" customHeight="1" spans="1:7">
      <c r="A62" s="538">
        <v>2013101</v>
      </c>
      <c r="B62" s="547" t="s">
        <v>132</v>
      </c>
      <c r="C62" s="548">
        <v>2095</v>
      </c>
      <c r="D62" s="548">
        <v>2095</v>
      </c>
      <c r="E62" s="548">
        <v>0</v>
      </c>
      <c r="F62" s="549"/>
      <c r="G62" s="549"/>
    </row>
    <row r="63" ht="23.1" customHeight="1" spans="1:7">
      <c r="A63" s="538">
        <v>2013150</v>
      </c>
      <c r="B63" s="547" t="s">
        <v>135</v>
      </c>
      <c r="C63" s="548">
        <v>225</v>
      </c>
      <c r="D63" s="548">
        <v>116</v>
      </c>
      <c r="E63" s="548">
        <v>109</v>
      </c>
      <c r="F63" s="549"/>
      <c r="G63" s="549"/>
    </row>
    <row r="64" ht="23.1" customHeight="1" spans="1:7">
      <c r="A64" s="538">
        <v>20132</v>
      </c>
      <c r="B64" s="547" t="s">
        <v>160</v>
      </c>
      <c r="C64" s="548">
        <v>2021</v>
      </c>
      <c r="D64" s="548">
        <v>1970</v>
      </c>
      <c r="E64" s="548">
        <v>51</v>
      </c>
      <c r="F64" s="549"/>
      <c r="G64" s="549"/>
    </row>
    <row r="65" ht="23.1" customHeight="1" spans="1:7">
      <c r="A65" s="538">
        <v>2013201</v>
      </c>
      <c r="B65" s="547" t="s">
        <v>132</v>
      </c>
      <c r="C65" s="548">
        <v>1903</v>
      </c>
      <c r="D65" s="548">
        <v>1903</v>
      </c>
      <c r="E65" s="548">
        <v>0</v>
      </c>
      <c r="F65" s="549"/>
      <c r="G65" s="549"/>
    </row>
    <row r="66" ht="23.1" customHeight="1" spans="1:7">
      <c r="A66" s="538">
        <v>2013250</v>
      </c>
      <c r="B66" s="547" t="s">
        <v>135</v>
      </c>
      <c r="C66" s="548">
        <v>66</v>
      </c>
      <c r="D66" s="548">
        <v>66</v>
      </c>
      <c r="E66" s="548">
        <v>0</v>
      </c>
      <c r="F66" s="549"/>
      <c r="G66" s="549"/>
    </row>
    <row r="67" ht="23.1" customHeight="1" spans="1:7">
      <c r="A67" s="538">
        <v>20133</v>
      </c>
      <c r="B67" s="547" t="s">
        <v>161</v>
      </c>
      <c r="C67" s="548">
        <v>755</v>
      </c>
      <c r="D67" s="548">
        <v>755</v>
      </c>
      <c r="E67" s="548">
        <v>0</v>
      </c>
      <c r="F67" s="549"/>
      <c r="G67" s="549"/>
    </row>
    <row r="68" ht="23.1" customHeight="1" spans="1:7">
      <c r="A68" s="538">
        <v>2013301</v>
      </c>
      <c r="B68" s="547" t="s">
        <v>132</v>
      </c>
      <c r="C68" s="548">
        <v>742</v>
      </c>
      <c r="D68" s="548">
        <v>742</v>
      </c>
      <c r="E68" s="548">
        <v>0</v>
      </c>
      <c r="F68" s="549"/>
      <c r="G68" s="549"/>
    </row>
    <row r="69" ht="23.1" customHeight="1" spans="1:7">
      <c r="A69" s="538">
        <v>2013350</v>
      </c>
      <c r="B69" s="547" t="s">
        <v>135</v>
      </c>
      <c r="C69" s="548">
        <v>13</v>
      </c>
      <c r="D69" s="548">
        <v>13</v>
      </c>
      <c r="E69" s="548">
        <v>0</v>
      </c>
      <c r="F69" s="549"/>
      <c r="G69" s="549"/>
    </row>
    <row r="70" ht="23.1" customHeight="1" spans="1:7">
      <c r="A70" s="538">
        <v>20134</v>
      </c>
      <c r="B70" s="547" t="s">
        <v>162</v>
      </c>
      <c r="C70" s="548">
        <v>573</v>
      </c>
      <c r="D70" s="548">
        <v>573</v>
      </c>
      <c r="E70" s="548">
        <v>0</v>
      </c>
      <c r="F70" s="549"/>
      <c r="G70" s="549"/>
    </row>
    <row r="71" ht="23.1" customHeight="1" spans="1:7">
      <c r="A71" s="538">
        <v>2013401</v>
      </c>
      <c r="B71" s="547" t="s">
        <v>132</v>
      </c>
      <c r="C71" s="548">
        <v>573</v>
      </c>
      <c r="D71" s="548">
        <v>573</v>
      </c>
      <c r="E71" s="548">
        <v>0</v>
      </c>
      <c r="F71" s="549"/>
      <c r="G71" s="549"/>
    </row>
    <row r="72" ht="23.1" customHeight="1" spans="1:7">
      <c r="A72" s="538">
        <v>2013450</v>
      </c>
      <c r="B72" s="547" t="s">
        <v>135</v>
      </c>
      <c r="C72" s="548">
        <v>0</v>
      </c>
      <c r="D72" s="548">
        <v>0</v>
      </c>
      <c r="E72" s="548">
        <v>0</v>
      </c>
      <c r="F72" s="549"/>
      <c r="G72" s="549"/>
    </row>
    <row r="73" ht="23.1" customHeight="1" spans="1:7">
      <c r="A73" s="538">
        <v>20136</v>
      </c>
      <c r="B73" s="547" t="s">
        <v>163</v>
      </c>
      <c r="C73" s="548">
        <v>3928</v>
      </c>
      <c r="D73" s="548">
        <v>1030</v>
      </c>
      <c r="E73" s="548">
        <v>2898</v>
      </c>
      <c r="F73" s="549"/>
      <c r="G73" s="549"/>
    </row>
    <row r="74" ht="23.1" customHeight="1" spans="1:7">
      <c r="A74" s="538">
        <v>2013601</v>
      </c>
      <c r="B74" s="547" t="s">
        <v>132</v>
      </c>
      <c r="C74" s="548">
        <v>979</v>
      </c>
      <c r="D74" s="548">
        <v>979</v>
      </c>
      <c r="E74" s="548">
        <v>0</v>
      </c>
      <c r="F74" s="549"/>
      <c r="G74" s="549"/>
    </row>
    <row r="75" ht="23.1" customHeight="1" spans="1:7">
      <c r="A75" s="538">
        <v>2013650</v>
      </c>
      <c r="B75" s="547" t="s">
        <v>135</v>
      </c>
      <c r="C75" s="548">
        <v>51</v>
      </c>
      <c r="D75" s="548">
        <v>51</v>
      </c>
      <c r="E75" s="548">
        <v>0</v>
      </c>
      <c r="F75" s="549"/>
      <c r="G75" s="549"/>
    </row>
    <row r="76" ht="23.1" customHeight="1" spans="1:7">
      <c r="A76" s="538">
        <v>2013699</v>
      </c>
      <c r="B76" s="547" t="s">
        <v>164</v>
      </c>
      <c r="C76" s="548">
        <v>2898</v>
      </c>
      <c r="D76" s="548">
        <v>0</v>
      </c>
      <c r="E76" s="548">
        <v>2898</v>
      </c>
      <c r="F76" s="549"/>
      <c r="G76" s="549"/>
    </row>
    <row r="77" ht="23.1" customHeight="1" spans="1:7">
      <c r="A77" s="538">
        <v>20137</v>
      </c>
      <c r="B77" s="547" t="s">
        <v>165</v>
      </c>
      <c r="C77" s="548">
        <v>314</v>
      </c>
      <c r="D77" s="548">
        <v>274</v>
      </c>
      <c r="E77" s="548">
        <v>40</v>
      </c>
      <c r="F77" s="549"/>
      <c r="G77" s="549"/>
    </row>
    <row r="78" ht="23.1" customHeight="1" spans="1:7">
      <c r="A78" s="538">
        <v>2013701</v>
      </c>
      <c r="B78" s="547" t="s">
        <v>132</v>
      </c>
      <c r="C78" s="548">
        <v>269</v>
      </c>
      <c r="D78" s="548">
        <v>229</v>
      </c>
      <c r="E78" s="548">
        <v>40</v>
      </c>
      <c r="F78" s="549"/>
      <c r="G78" s="549"/>
    </row>
    <row r="79" ht="23.1" customHeight="1" spans="1:7">
      <c r="A79" s="538">
        <v>2013750</v>
      </c>
      <c r="B79" s="547" t="s">
        <v>135</v>
      </c>
      <c r="C79" s="548">
        <v>45</v>
      </c>
      <c r="D79" s="548">
        <v>45</v>
      </c>
      <c r="E79" s="548">
        <v>0</v>
      </c>
      <c r="F79" s="549"/>
      <c r="G79" s="549"/>
    </row>
    <row r="80" ht="23.1" customHeight="1" spans="1:7">
      <c r="A80" s="538">
        <v>20138</v>
      </c>
      <c r="B80" s="547" t="s">
        <v>166</v>
      </c>
      <c r="C80" s="548">
        <v>13683</v>
      </c>
      <c r="D80" s="548">
        <v>12824</v>
      </c>
      <c r="E80" s="548">
        <v>859</v>
      </c>
      <c r="F80" s="549"/>
      <c r="G80" s="549"/>
    </row>
    <row r="81" ht="23.1" customHeight="1" spans="1:7">
      <c r="A81" s="538">
        <v>2013801</v>
      </c>
      <c r="B81" s="547" t="s">
        <v>132</v>
      </c>
      <c r="C81" s="548">
        <v>11607</v>
      </c>
      <c r="D81" s="548">
        <v>11189</v>
      </c>
      <c r="E81" s="548">
        <v>418</v>
      </c>
      <c r="F81" s="549"/>
      <c r="G81" s="549"/>
    </row>
    <row r="82" ht="23.1" customHeight="1" spans="1:7">
      <c r="A82" s="538">
        <v>2013805</v>
      </c>
      <c r="B82" s="547" t="s">
        <v>167</v>
      </c>
      <c r="C82" s="548">
        <v>22</v>
      </c>
      <c r="D82" s="548">
        <v>0</v>
      </c>
      <c r="E82" s="548">
        <v>22</v>
      </c>
      <c r="F82" s="549"/>
      <c r="G82" s="549"/>
    </row>
    <row r="83" ht="23.1" customHeight="1" spans="1:7">
      <c r="A83" s="538">
        <v>2013850</v>
      </c>
      <c r="B83" s="547" t="s">
        <v>135</v>
      </c>
      <c r="C83" s="548">
        <v>1937</v>
      </c>
      <c r="D83" s="548">
        <v>1634</v>
      </c>
      <c r="E83" s="548">
        <v>303</v>
      </c>
      <c r="F83" s="549"/>
      <c r="G83" s="549"/>
    </row>
    <row r="84" ht="23.1" customHeight="1" spans="1:7">
      <c r="A84" s="538">
        <v>20199</v>
      </c>
      <c r="B84" s="547" t="s">
        <v>168</v>
      </c>
      <c r="C84" s="548">
        <v>67777</v>
      </c>
      <c r="D84" s="548">
        <v>2835</v>
      </c>
      <c r="E84" s="548">
        <v>64942</v>
      </c>
      <c r="F84" s="549"/>
      <c r="G84" s="549"/>
    </row>
    <row r="85" ht="23.1" customHeight="1" spans="1:7">
      <c r="A85" s="538">
        <v>2019999</v>
      </c>
      <c r="B85" s="547" t="s">
        <v>169</v>
      </c>
      <c r="C85" s="548">
        <v>67577</v>
      </c>
      <c r="D85" s="548">
        <v>2835</v>
      </c>
      <c r="E85" s="548">
        <v>64742</v>
      </c>
      <c r="F85" s="549"/>
      <c r="G85" s="549"/>
    </row>
    <row r="86" ht="23.1" customHeight="1" spans="1:7">
      <c r="A86" s="538">
        <v>203</v>
      </c>
      <c r="B86" s="547" t="s">
        <v>11</v>
      </c>
      <c r="C86" s="548">
        <v>100</v>
      </c>
      <c r="D86" s="548">
        <v>0</v>
      </c>
      <c r="E86" s="548">
        <v>100</v>
      </c>
      <c r="F86" s="549"/>
      <c r="G86" s="549"/>
    </row>
    <row r="87" ht="23.1" customHeight="1" spans="1:7">
      <c r="A87" s="538">
        <v>20306</v>
      </c>
      <c r="B87" s="547" t="s">
        <v>170</v>
      </c>
      <c r="C87" s="548">
        <v>100</v>
      </c>
      <c r="D87" s="548">
        <v>0</v>
      </c>
      <c r="E87" s="548">
        <v>100</v>
      </c>
      <c r="F87" s="549"/>
      <c r="G87" s="549"/>
    </row>
    <row r="88" ht="23.1" customHeight="1" spans="1:7">
      <c r="A88" s="538">
        <v>204</v>
      </c>
      <c r="B88" s="547" t="s">
        <v>13</v>
      </c>
      <c r="C88" s="548">
        <v>65975</v>
      </c>
      <c r="D88" s="548">
        <v>44454</v>
      </c>
      <c r="E88" s="548">
        <v>21521</v>
      </c>
      <c r="F88" s="549"/>
      <c r="G88" s="549"/>
    </row>
    <row r="89" ht="23.1" customHeight="1" spans="1:7">
      <c r="A89" s="538">
        <v>20402</v>
      </c>
      <c r="B89" s="547" t="s">
        <v>171</v>
      </c>
      <c r="C89" s="548">
        <v>57250</v>
      </c>
      <c r="D89" s="548">
        <v>37528</v>
      </c>
      <c r="E89" s="548">
        <v>19722</v>
      </c>
      <c r="F89" s="549"/>
      <c r="G89" s="549"/>
    </row>
    <row r="90" ht="23.1" customHeight="1" spans="1:7">
      <c r="A90" s="538">
        <v>2040201</v>
      </c>
      <c r="B90" s="547" t="s">
        <v>132</v>
      </c>
      <c r="C90" s="548">
        <v>48780</v>
      </c>
      <c r="D90" s="548">
        <v>37528</v>
      </c>
      <c r="E90" s="548">
        <v>11252</v>
      </c>
      <c r="F90" s="549"/>
      <c r="G90" s="549"/>
    </row>
    <row r="91" ht="23.1" customHeight="1" spans="1:7">
      <c r="A91" s="538">
        <v>2040202</v>
      </c>
      <c r="B91" s="547" t="s">
        <v>133</v>
      </c>
      <c r="C91" s="548">
        <v>6274</v>
      </c>
      <c r="D91" s="548">
        <v>0</v>
      </c>
      <c r="E91" s="548">
        <v>6274</v>
      </c>
      <c r="F91" s="549"/>
      <c r="G91" s="549"/>
    </row>
    <row r="92" ht="23.1" customHeight="1" spans="1:7">
      <c r="A92" s="538">
        <v>2040221</v>
      </c>
      <c r="B92" s="547" t="s">
        <v>172</v>
      </c>
      <c r="C92" s="548">
        <v>0</v>
      </c>
      <c r="D92" s="548" t="s">
        <v>139</v>
      </c>
      <c r="E92" s="548" t="s">
        <v>139</v>
      </c>
      <c r="F92" s="549"/>
      <c r="G92" s="549"/>
    </row>
    <row r="93" ht="23.1" customHeight="1" spans="1:7">
      <c r="A93" s="538">
        <v>20406</v>
      </c>
      <c r="B93" s="547" t="s">
        <v>173</v>
      </c>
      <c r="C93" s="548">
        <v>2470</v>
      </c>
      <c r="D93" s="548">
        <v>1515</v>
      </c>
      <c r="E93" s="548">
        <v>955</v>
      </c>
      <c r="F93" s="549"/>
      <c r="G93" s="549"/>
    </row>
    <row r="94" ht="23.1" customHeight="1" spans="1:7">
      <c r="A94" s="538">
        <v>2040601</v>
      </c>
      <c r="B94" s="547" t="s">
        <v>132</v>
      </c>
      <c r="C94" s="548">
        <v>1562</v>
      </c>
      <c r="D94" s="548">
        <v>1514</v>
      </c>
      <c r="E94" s="548">
        <v>48</v>
      </c>
      <c r="F94" s="549"/>
      <c r="G94" s="549"/>
    </row>
    <row r="95" ht="23.1" customHeight="1" spans="1:7">
      <c r="A95" s="538">
        <v>2040604</v>
      </c>
      <c r="B95" s="547" t="s">
        <v>174</v>
      </c>
      <c r="C95" s="548">
        <v>308</v>
      </c>
      <c r="D95" s="548">
        <v>0</v>
      </c>
      <c r="E95" s="548">
        <v>308</v>
      </c>
      <c r="F95" s="549"/>
      <c r="G95" s="549"/>
    </row>
    <row r="96" ht="23.1" customHeight="1" spans="1:7">
      <c r="A96" s="538">
        <v>2040607</v>
      </c>
      <c r="B96" s="547" t="s">
        <v>175</v>
      </c>
      <c r="C96" s="548">
        <v>484</v>
      </c>
      <c r="D96" s="548">
        <v>1</v>
      </c>
      <c r="E96" s="548">
        <v>483</v>
      </c>
      <c r="F96" s="549"/>
      <c r="G96" s="549"/>
    </row>
    <row r="97" ht="23.1" customHeight="1" spans="1:7">
      <c r="A97" s="538">
        <v>2040650</v>
      </c>
      <c r="B97" s="547" t="s">
        <v>135</v>
      </c>
      <c r="C97" s="548">
        <v>0</v>
      </c>
      <c r="D97" s="548">
        <v>0</v>
      </c>
      <c r="E97" s="548">
        <v>0</v>
      </c>
      <c r="F97" s="549"/>
      <c r="G97" s="549"/>
    </row>
    <row r="98" ht="23.1" customHeight="1" spans="1:7">
      <c r="A98" s="538">
        <v>2040699</v>
      </c>
      <c r="B98" s="547" t="s">
        <v>176</v>
      </c>
      <c r="C98" s="548">
        <v>87</v>
      </c>
      <c r="D98" s="548">
        <v>0</v>
      </c>
      <c r="E98" s="548">
        <v>87</v>
      </c>
      <c r="F98" s="549"/>
      <c r="G98" s="549"/>
    </row>
    <row r="99" ht="23.1" customHeight="1" spans="1:7">
      <c r="A99" s="538">
        <v>20407</v>
      </c>
      <c r="B99" s="547" t="s">
        <v>177</v>
      </c>
      <c r="C99" s="548">
        <v>3563</v>
      </c>
      <c r="D99" s="548">
        <v>3112</v>
      </c>
      <c r="E99" s="548">
        <v>451</v>
      </c>
      <c r="F99" s="549"/>
      <c r="G99" s="549"/>
    </row>
    <row r="100" ht="23.1" customHeight="1" spans="1:7">
      <c r="A100" s="538">
        <v>2040701</v>
      </c>
      <c r="B100" s="547" t="s">
        <v>132</v>
      </c>
      <c r="C100" s="548">
        <v>3563</v>
      </c>
      <c r="D100" s="548">
        <v>3112</v>
      </c>
      <c r="E100" s="548">
        <v>451</v>
      </c>
      <c r="F100" s="549"/>
      <c r="G100" s="549"/>
    </row>
    <row r="101" ht="23.1" customHeight="1" spans="1:7">
      <c r="A101" s="538">
        <v>20408</v>
      </c>
      <c r="B101" s="547" t="s">
        <v>178</v>
      </c>
      <c r="C101" s="548">
        <v>2240</v>
      </c>
      <c r="D101" s="548">
        <v>1962</v>
      </c>
      <c r="E101" s="548">
        <v>278</v>
      </c>
      <c r="F101" s="549"/>
      <c r="G101" s="549"/>
    </row>
    <row r="102" ht="23.1" customHeight="1" spans="1:7">
      <c r="A102" s="538">
        <v>2040801</v>
      </c>
      <c r="B102" s="547" t="s">
        <v>132</v>
      </c>
      <c r="C102" s="548">
        <v>2226</v>
      </c>
      <c r="D102" s="548">
        <v>1962</v>
      </c>
      <c r="E102" s="548">
        <v>264</v>
      </c>
      <c r="F102" s="549"/>
      <c r="G102" s="549"/>
    </row>
    <row r="103" ht="23.1" customHeight="1" spans="1:7">
      <c r="A103" s="538">
        <v>2040804</v>
      </c>
      <c r="B103" s="547" t="s">
        <v>179</v>
      </c>
      <c r="C103" s="548">
        <v>0</v>
      </c>
      <c r="D103" s="548" t="s">
        <v>139</v>
      </c>
      <c r="E103" s="548" t="s">
        <v>139</v>
      </c>
      <c r="F103" s="549"/>
      <c r="G103" s="549"/>
    </row>
    <row r="104" ht="23.1" customHeight="1" spans="1:7">
      <c r="A104" s="538">
        <v>2040806</v>
      </c>
      <c r="B104" s="547" t="s">
        <v>180</v>
      </c>
      <c r="C104" s="548">
        <v>14</v>
      </c>
      <c r="D104" s="548">
        <v>0</v>
      </c>
      <c r="E104" s="548">
        <v>14</v>
      </c>
      <c r="F104" s="549"/>
      <c r="G104" s="549"/>
    </row>
    <row r="105" ht="23.1" customHeight="1" spans="1:7">
      <c r="A105" s="538">
        <v>20409</v>
      </c>
      <c r="B105" s="547" t="s">
        <v>181</v>
      </c>
      <c r="C105" s="548">
        <v>423</v>
      </c>
      <c r="D105" s="548">
        <v>338</v>
      </c>
      <c r="E105" s="548">
        <v>85</v>
      </c>
      <c r="F105" s="549"/>
      <c r="G105" s="549"/>
    </row>
    <row r="106" ht="23.1" customHeight="1" spans="1:7">
      <c r="A106" s="538">
        <v>2040901</v>
      </c>
      <c r="B106" s="547" t="s">
        <v>132</v>
      </c>
      <c r="C106" s="548">
        <v>338</v>
      </c>
      <c r="D106" s="548">
        <v>338</v>
      </c>
      <c r="E106" s="548">
        <v>0</v>
      </c>
      <c r="F106" s="549"/>
      <c r="G106" s="549"/>
    </row>
    <row r="107" ht="23.1" customHeight="1" spans="1:7">
      <c r="A107" s="538">
        <v>205</v>
      </c>
      <c r="B107" s="547" t="s">
        <v>15</v>
      </c>
      <c r="C107" s="548">
        <v>200263</v>
      </c>
      <c r="D107" s="548">
        <v>80884</v>
      </c>
      <c r="E107" s="548">
        <v>119379</v>
      </c>
      <c r="F107" s="549"/>
      <c r="G107" s="549"/>
    </row>
    <row r="108" ht="23.1" customHeight="1" spans="1:7">
      <c r="A108" s="538">
        <v>20501</v>
      </c>
      <c r="B108" s="547" t="s">
        <v>182</v>
      </c>
      <c r="C108" s="548">
        <v>1746</v>
      </c>
      <c r="D108" s="548">
        <v>924</v>
      </c>
      <c r="E108" s="548">
        <v>822</v>
      </c>
      <c r="F108" s="549"/>
      <c r="G108" s="549"/>
    </row>
    <row r="109" ht="23.1" customHeight="1" spans="1:7">
      <c r="A109" s="538">
        <v>2050101</v>
      </c>
      <c r="B109" s="547" t="s">
        <v>132</v>
      </c>
      <c r="C109" s="548">
        <v>962</v>
      </c>
      <c r="D109" s="548">
        <v>924</v>
      </c>
      <c r="E109" s="548">
        <v>38</v>
      </c>
      <c r="F109" s="549"/>
      <c r="G109" s="549"/>
    </row>
    <row r="110" ht="23.1" customHeight="1" spans="1:7">
      <c r="A110" s="538">
        <v>2050102</v>
      </c>
      <c r="B110" s="547" t="s">
        <v>133</v>
      </c>
      <c r="C110" s="548">
        <v>774</v>
      </c>
      <c r="D110" s="548">
        <v>0</v>
      </c>
      <c r="E110" s="548">
        <v>774</v>
      </c>
      <c r="F110" s="549"/>
      <c r="G110" s="549"/>
    </row>
    <row r="111" ht="23.1" customHeight="1" spans="1:7">
      <c r="A111" s="538">
        <v>2050199</v>
      </c>
      <c r="B111" s="547" t="s">
        <v>183</v>
      </c>
      <c r="C111" s="548">
        <v>10</v>
      </c>
      <c r="D111" s="548">
        <v>0</v>
      </c>
      <c r="E111" s="548">
        <v>10</v>
      </c>
      <c r="F111" s="549"/>
      <c r="G111" s="549"/>
    </row>
    <row r="112" ht="23.1" customHeight="1" spans="1:7">
      <c r="A112" s="538">
        <v>20502</v>
      </c>
      <c r="B112" s="547" t="s">
        <v>184</v>
      </c>
      <c r="C112" s="548">
        <v>93000</v>
      </c>
      <c r="D112" s="548">
        <v>57693</v>
      </c>
      <c r="E112" s="548">
        <v>35307</v>
      </c>
      <c r="F112" s="549"/>
      <c r="G112" s="549"/>
    </row>
    <row r="113" ht="23.1" customHeight="1" spans="1:7">
      <c r="A113" s="538">
        <v>2050201</v>
      </c>
      <c r="B113" s="547" t="s">
        <v>185</v>
      </c>
      <c r="C113" s="548">
        <v>6990</v>
      </c>
      <c r="D113" s="548">
        <v>2662</v>
      </c>
      <c r="E113" s="548">
        <v>4328</v>
      </c>
      <c r="F113" s="549"/>
      <c r="G113" s="549"/>
    </row>
    <row r="114" ht="23.1" customHeight="1" spans="1:7">
      <c r="A114" s="538">
        <v>2050203</v>
      </c>
      <c r="B114" s="547" t="s">
        <v>186</v>
      </c>
      <c r="C114" s="548">
        <v>32379</v>
      </c>
      <c r="D114" s="548">
        <v>26156</v>
      </c>
      <c r="E114" s="548">
        <v>6223</v>
      </c>
      <c r="F114" s="549"/>
      <c r="G114" s="549"/>
    </row>
    <row r="115" ht="23.1" customHeight="1" spans="1:7">
      <c r="A115" s="538">
        <v>2050204</v>
      </c>
      <c r="B115" s="547" t="s">
        <v>187</v>
      </c>
      <c r="C115" s="548">
        <v>20913</v>
      </c>
      <c r="D115" s="548">
        <v>17127</v>
      </c>
      <c r="E115" s="548">
        <v>3786</v>
      </c>
      <c r="F115" s="549"/>
      <c r="G115" s="549"/>
    </row>
    <row r="116" ht="23.1" customHeight="1" spans="1:7">
      <c r="A116" s="538">
        <v>2050205</v>
      </c>
      <c r="B116" s="547" t="s">
        <v>188</v>
      </c>
      <c r="C116" s="548">
        <v>32719</v>
      </c>
      <c r="D116" s="548">
        <v>11748</v>
      </c>
      <c r="E116" s="548">
        <v>20971</v>
      </c>
      <c r="F116" s="549"/>
      <c r="G116" s="549"/>
    </row>
    <row r="117" ht="23.1" customHeight="1" spans="1:7">
      <c r="A117" s="538">
        <v>20503</v>
      </c>
      <c r="B117" s="547" t="s">
        <v>189</v>
      </c>
      <c r="C117" s="548">
        <v>59735</v>
      </c>
      <c r="D117" s="548">
        <v>18113</v>
      </c>
      <c r="E117" s="548">
        <v>41622</v>
      </c>
      <c r="F117" s="549"/>
      <c r="G117" s="549"/>
    </row>
    <row r="118" ht="23.1" customHeight="1" spans="1:7">
      <c r="A118" s="538">
        <v>2050302</v>
      </c>
      <c r="B118" s="547" t="s">
        <v>190</v>
      </c>
      <c r="C118" s="548">
        <v>11925</v>
      </c>
      <c r="D118" s="548">
        <v>7748</v>
      </c>
      <c r="E118" s="548">
        <v>4177</v>
      </c>
      <c r="F118" s="549"/>
      <c r="G118" s="549"/>
    </row>
    <row r="119" ht="23.1" customHeight="1" spans="1:7">
      <c r="A119" s="538">
        <v>2050303</v>
      </c>
      <c r="B119" s="547" t="s">
        <v>191</v>
      </c>
      <c r="C119" s="548">
        <v>6899</v>
      </c>
      <c r="D119" s="548">
        <v>1742</v>
      </c>
      <c r="E119" s="548">
        <v>5157</v>
      </c>
      <c r="F119" s="549"/>
      <c r="G119" s="549"/>
    </row>
    <row r="120" ht="23.1" customHeight="1" spans="1:7">
      <c r="A120" s="538">
        <v>2050305</v>
      </c>
      <c r="B120" s="547" t="s">
        <v>192</v>
      </c>
      <c r="C120" s="548">
        <v>40396</v>
      </c>
      <c r="D120" s="548">
        <v>8152</v>
      </c>
      <c r="E120" s="548">
        <v>32244</v>
      </c>
      <c r="F120" s="549"/>
      <c r="G120" s="549"/>
    </row>
    <row r="121" ht="23.1" customHeight="1" spans="1:7">
      <c r="A121" s="538">
        <v>2050399</v>
      </c>
      <c r="B121" s="547" t="s">
        <v>193</v>
      </c>
      <c r="C121" s="548">
        <v>515</v>
      </c>
      <c r="D121" s="548">
        <v>471</v>
      </c>
      <c r="E121" s="548">
        <v>44</v>
      </c>
      <c r="F121" s="549"/>
      <c r="G121" s="549"/>
    </row>
    <row r="122" ht="23.1" customHeight="1" spans="1:7">
      <c r="A122" s="538">
        <v>20504</v>
      </c>
      <c r="B122" s="547" t="s">
        <v>194</v>
      </c>
      <c r="C122" s="548">
        <v>0</v>
      </c>
      <c r="D122" s="548" t="s">
        <v>139</v>
      </c>
      <c r="E122" s="548" t="s">
        <v>139</v>
      </c>
      <c r="F122" s="549"/>
      <c r="G122" s="549"/>
    </row>
    <row r="123" ht="23.1" customHeight="1" spans="1:7">
      <c r="A123" s="538">
        <v>2050402</v>
      </c>
      <c r="B123" s="547" t="s">
        <v>195</v>
      </c>
      <c r="C123" s="548">
        <v>0</v>
      </c>
      <c r="D123" s="548" t="s">
        <v>139</v>
      </c>
      <c r="E123" s="548" t="s">
        <v>139</v>
      </c>
      <c r="F123" s="549"/>
      <c r="G123" s="549"/>
    </row>
    <row r="124" ht="23.1" customHeight="1" spans="1:7">
      <c r="A124" s="538">
        <v>20505</v>
      </c>
      <c r="B124" s="547" t="s">
        <v>196</v>
      </c>
      <c r="C124" s="548">
        <v>302</v>
      </c>
      <c r="D124" s="548">
        <v>302</v>
      </c>
      <c r="E124" s="548">
        <v>0</v>
      </c>
      <c r="F124" s="549"/>
      <c r="G124" s="549"/>
    </row>
    <row r="125" ht="23.1" customHeight="1" spans="1:7">
      <c r="A125" s="538">
        <v>2050599</v>
      </c>
      <c r="B125" s="547" t="s">
        <v>197</v>
      </c>
      <c r="C125" s="548">
        <v>302</v>
      </c>
      <c r="D125" s="548">
        <v>302</v>
      </c>
      <c r="E125" s="548">
        <v>0</v>
      </c>
      <c r="F125" s="549"/>
      <c r="G125" s="549"/>
    </row>
    <row r="126" ht="23.1" customHeight="1" spans="1:7">
      <c r="A126" s="538">
        <v>20507</v>
      </c>
      <c r="B126" s="547" t="s">
        <v>198</v>
      </c>
      <c r="C126" s="548">
        <v>1219</v>
      </c>
      <c r="D126" s="548">
        <v>1119</v>
      </c>
      <c r="E126" s="548">
        <v>100</v>
      </c>
      <c r="F126" s="549"/>
      <c r="G126" s="549"/>
    </row>
    <row r="127" ht="23.1" customHeight="1" spans="1:7">
      <c r="A127" s="538">
        <v>2050701</v>
      </c>
      <c r="B127" s="547" t="s">
        <v>199</v>
      </c>
      <c r="C127" s="548">
        <v>1219</v>
      </c>
      <c r="D127" s="548">
        <v>1119</v>
      </c>
      <c r="E127" s="548">
        <v>100</v>
      </c>
      <c r="F127" s="549"/>
      <c r="G127" s="549"/>
    </row>
    <row r="128" ht="23.1" customHeight="1" spans="1:7">
      <c r="A128" s="538">
        <v>20508</v>
      </c>
      <c r="B128" s="547" t="s">
        <v>200</v>
      </c>
      <c r="C128" s="548">
        <v>4172</v>
      </c>
      <c r="D128" s="548">
        <v>1349</v>
      </c>
      <c r="E128" s="548">
        <v>2823</v>
      </c>
      <c r="F128" s="549"/>
      <c r="G128" s="549"/>
    </row>
    <row r="129" ht="23.1" customHeight="1" spans="1:7">
      <c r="A129" s="538">
        <v>2050802</v>
      </c>
      <c r="B129" s="547" t="s">
        <v>201</v>
      </c>
      <c r="C129" s="548">
        <v>4147</v>
      </c>
      <c r="D129" s="548">
        <v>1349</v>
      </c>
      <c r="E129" s="548">
        <v>2798</v>
      </c>
      <c r="F129" s="549"/>
      <c r="G129" s="549"/>
    </row>
    <row r="130" ht="23.1" customHeight="1" spans="1:7">
      <c r="A130" s="538">
        <v>2050899</v>
      </c>
      <c r="B130" s="547" t="s">
        <v>202</v>
      </c>
      <c r="C130" s="548">
        <v>26</v>
      </c>
      <c r="D130" s="548">
        <v>0</v>
      </c>
      <c r="E130" s="548">
        <v>26</v>
      </c>
      <c r="F130" s="549"/>
      <c r="G130" s="549"/>
    </row>
    <row r="131" ht="23.1" customHeight="1" spans="1:7">
      <c r="A131" s="538">
        <v>20509</v>
      </c>
      <c r="B131" s="547" t="s">
        <v>203</v>
      </c>
      <c r="C131" s="548">
        <v>15268</v>
      </c>
      <c r="D131" s="548">
        <v>0</v>
      </c>
      <c r="E131" s="548">
        <v>15268</v>
      </c>
      <c r="F131" s="549"/>
      <c r="G131" s="549"/>
    </row>
    <row r="132" ht="23.1" customHeight="1" spans="1:7">
      <c r="A132" s="538">
        <v>2050999</v>
      </c>
      <c r="B132" s="547" t="s">
        <v>204</v>
      </c>
      <c r="C132" s="548">
        <v>7268</v>
      </c>
      <c r="D132" s="548">
        <v>0</v>
      </c>
      <c r="E132" s="548">
        <v>7268</v>
      </c>
      <c r="F132" s="549"/>
      <c r="G132" s="549"/>
    </row>
    <row r="133" ht="23.1" customHeight="1" spans="1:7">
      <c r="A133" s="538">
        <v>20599</v>
      </c>
      <c r="B133" s="547" t="s">
        <v>205</v>
      </c>
      <c r="C133" s="548">
        <v>24821</v>
      </c>
      <c r="D133" s="548">
        <v>1385</v>
      </c>
      <c r="E133" s="548">
        <v>23436</v>
      </c>
      <c r="F133" s="549"/>
      <c r="G133" s="549"/>
    </row>
    <row r="134" ht="23.1" customHeight="1" spans="1:7">
      <c r="A134" s="538">
        <v>2059999</v>
      </c>
      <c r="B134" s="547" t="s">
        <v>206</v>
      </c>
      <c r="C134" s="548">
        <v>24821</v>
      </c>
      <c r="D134" s="548">
        <v>1385</v>
      </c>
      <c r="E134" s="548">
        <v>23436</v>
      </c>
      <c r="F134" s="549"/>
      <c r="G134" s="549"/>
    </row>
    <row r="135" ht="23.1" customHeight="1" spans="1:7">
      <c r="A135" s="538">
        <v>206</v>
      </c>
      <c r="B135" s="547" t="s">
        <v>17</v>
      </c>
      <c r="C135" s="548">
        <f>D135+E135</f>
        <v>106923</v>
      </c>
      <c r="D135" s="548">
        <v>2500</v>
      </c>
      <c r="E135" s="548">
        <f>114423-10000</f>
        <v>104423</v>
      </c>
      <c r="F135" s="549"/>
      <c r="G135" s="549"/>
    </row>
    <row r="136" ht="23.1" customHeight="1" spans="1:7">
      <c r="A136" s="538">
        <v>20601</v>
      </c>
      <c r="B136" s="547" t="s">
        <v>207</v>
      </c>
      <c r="C136" s="548">
        <v>2787</v>
      </c>
      <c r="D136" s="548">
        <v>507</v>
      </c>
      <c r="E136" s="548">
        <v>2280</v>
      </c>
      <c r="F136" s="549"/>
      <c r="G136" s="549"/>
    </row>
    <row r="137" ht="23.1" customHeight="1" spans="1:7">
      <c r="A137" s="538">
        <v>2060101</v>
      </c>
      <c r="B137" s="547" t="s">
        <v>132</v>
      </c>
      <c r="C137" s="548">
        <v>507</v>
      </c>
      <c r="D137" s="548">
        <v>507</v>
      </c>
      <c r="E137" s="548">
        <v>0</v>
      </c>
      <c r="F137" s="549"/>
      <c r="G137" s="549"/>
    </row>
    <row r="138" ht="23.1" customHeight="1" spans="1:7">
      <c r="A138" s="538">
        <v>2060199</v>
      </c>
      <c r="B138" s="547" t="s">
        <v>208</v>
      </c>
      <c r="C138" s="548">
        <v>2280</v>
      </c>
      <c r="D138" s="548">
        <v>0</v>
      </c>
      <c r="E138" s="548">
        <v>2280</v>
      </c>
      <c r="F138" s="549"/>
      <c r="G138" s="549"/>
    </row>
    <row r="139" ht="23.1" customHeight="1" spans="1:7">
      <c r="A139" s="538">
        <v>20603</v>
      </c>
      <c r="B139" s="547" t="s">
        <v>209</v>
      </c>
      <c r="C139" s="548">
        <v>1129</v>
      </c>
      <c r="D139" s="548">
        <v>1060</v>
      </c>
      <c r="E139" s="548">
        <v>69</v>
      </c>
      <c r="F139" s="549"/>
      <c r="G139" s="549"/>
    </row>
    <row r="140" ht="23.1" customHeight="1" spans="1:7">
      <c r="A140" s="538">
        <v>2060301</v>
      </c>
      <c r="B140" s="547" t="s">
        <v>210</v>
      </c>
      <c r="C140" s="548">
        <v>1060</v>
      </c>
      <c r="D140" s="548">
        <v>1060</v>
      </c>
      <c r="E140" s="548">
        <v>0</v>
      </c>
      <c r="F140" s="549"/>
      <c r="G140" s="549"/>
    </row>
    <row r="141" ht="23.1" customHeight="1" spans="1:7">
      <c r="A141" s="538">
        <v>2060302</v>
      </c>
      <c r="B141" s="547" t="s">
        <v>211</v>
      </c>
      <c r="C141" s="548">
        <v>69</v>
      </c>
      <c r="D141" s="548">
        <v>0</v>
      </c>
      <c r="E141" s="548">
        <v>69</v>
      </c>
      <c r="F141" s="549"/>
      <c r="G141" s="549"/>
    </row>
    <row r="142" ht="23.1" customHeight="1" spans="1:7">
      <c r="A142" s="538">
        <v>20604</v>
      </c>
      <c r="B142" s="547" t="s">
        <v>212</v>
      </c>
      <c r="C142" s="548">
        <v>2031</v>
      </c>
      <c r="D142" s="548">
        <v>108</v>
      </c>
      <c r="E142" s="548">
        <v>1923</v>
      </c>
      <c r="F142" s="549"/>
      <c r="G142" s="549"/>
    </row>
    <row r="143" ht="23.1" customHeight="1" spans="1:7">
      <c r="A143" s="538">
        <v>2060401</v>
      </c>
      <c r="B143" s="547" t="s">
        <v>210</v>
      </c>
      <c r="C143" s="548">
        <v>608</v>
      </c>
      <c r="D143" s="548">
        <v>108</v>
      </c>
      <c r="E143" s="548">
        <v>500</v>
      </c>
      <c r="F143" s="549"/>
      <c r="G143" s="549"/>
    </row>
    <row r="144" ht="23.1" customHeight="1" spans="1:7">
      <c r="A144" s="538">
        <v>2060499</v>
      </c>
      <c r="B144" s="547" t="s">
        <v>213</v>
      </c>
      <c r="C144" s="548">
        <v>1423</v>
      </c>
      <c r="D144" s="548">
        <v>0</v>
      </c>
      <c r="E144" s="548">
        <v>1423</v>
      </c>
      <c r="F144" s="549"/>
      <c r="G144" s="549"/>
    </row>
    <row r="145" ht="23.1" customHeight="1" spans="1:7">
      <c r="A145" s="538">
        <v>20605</v>
      </c>
      <c r="B145" s="547" t="s">
        <v>214</v>
      </c>
      <c r="C145" s="548">
        <v>354</v>
      </c>
      <c r="D145" s="548">
        <v>354</v>
      </c>
      <c r="E145" s="548">
        <v>0</v>
      </c>
      <c r="F145" s="549"/>
      <c r="G145" s="549"/>
    </row>
    <row r="146" ht="23.1" customHeight="1" spans="1:7">
      <c r="A146" s="538">
        <v>2060501</v>
      </c>
      <c r="B146" s="547" t="s">
        <v>210</v>
      </c>
      <c r="C146" s="548">
        <v>354</v>
      </c>
      <c r="D146" s="548">
        <v>354</v>
      </c>
      <c r="E146" s="548">
        <v>0</v>
      </c>
      <c r="F146" s="549"/>
      <c r="G146" s="549"/>
    </row>
    <row r="147" ht="23.1" customHeight="1" spans="1:7">
      <c r="A147" s="538">
        <v>20606</v>
      </c>
      <c r="B147" s="547" t="s">
        <v>215</v>
      </c>
      <c r="C147" s="548">
        <v>166</v>
      </c>
      <c r="D147" s="548">
        <v>166</v>
      </c>
      <c r="E147" s="548">
        <v>0</v>
      </c>
      <c r="F147" s="549"/>
      <c r="G147" s="549"/>
    </row>
    <row r="148" ht="23.1" customHeight="1" spans="1:7">
      <c r="A148" s="538">
        <v>2060601</v>
      </c>
      <c r="B148" s="547" t="s">
        <v>216</v>
      </c>
      <c r="C148" s="548">
        <v>166</v>
      </c>
      <c r="D148" s="548">
        <v>166</v>
      </c>
      <c r="E148" s="548">
        <v>0</v>
      </c>
      <c r="F148" s="549"/>
      <c r="G148" s="549"/>
    </row>
    <row r="149" ht="23.1" customHeight="1" spans="1:7">
      <c r="A149" s="538">
        <v>20607</v>
      </c>
      <c r="B149" s="547" t="s">
        <v>217</v>
      </c>
      <c r="C149" s="548">
        <v>655</v>
      </c>
      <c r="D149" s="548">
        <v>304</v>
      </c>
      <c r="E149" s="548">
        <v>351</v>
      </c>
      <c r="F149" s="549"/>
      <c r="G149" s="549"/>
    </row>
    <row r="150" ht="23.1" customHeight="1" spans="1:7">
      <c r="A150" s="538">
        <v>2060701</v>
      </c>
      <c r="B150" s="547" t="s">
        <v>210</v>
      </c>
      <c r="C150" s="548">
        <v>193</v>
      </c>
      <c r="D150" s="548">
        <v>193</v>
      </c>
      <c r="E150" s="548">
        <v>0</v>
      </c>
      <c r="F150" s="549"/>
      <c r="G150" s="549"/>
    </row>
    <row r="151" ht="23.1" customHeight="1" spans="1:7">
      <c r="A151" s="538">
        <v>2060705</v>
      </c>
      <c r="B151" s="547" t="s">
        <v>218</v>
      </c>
      <c r="C151" s="548">
        <v>51</v>
      </c>
      <c r="D151" s="548">
        <v>0</v>
      </c>
      <c r="E151" s="548">
        <v>51</v>
      </c>
      <c r="F151" s="549"/>
      <c r="G151" s="549"/>
    </row>
    <row r="152" ht="23.1" customHeight="1" spans="1:7">
      <c r="A152" s="538">
        <v>2060799</v>
      </c>
      <c r="B152" s="547" t="s">
        <v>219</v>
      </c>
      <c r="C152" s="548">
        <v>411</v>
      </c>
      <c r="D152" s="548">
        <v>111</v>
      </c>
      <c r="E152" s="548">
        <v>300</v>
      </c>
      <c r="F152" s="549"/>
      <c r="G152" s="549"/>
    </row>
    <row r="153" ht="23.1" customHeight="1" spans="1:7">
      <c r="A153" s="538">
        <v>20609</v>
      </c>
      <c r="B153" s="547" t="s">
        <v>220</v>
      </c>
      <c r="C153" s="548">
        <v>1000</v>
      </c>
      <c r="D153" s="548">
        <v>0</v>
      </c>
      <c r="E153" s="548">
        <v>1000</v>
      </c>
      <c r="F153" s="549"/>
      <c r="G153" s="549"/>
    </row>
    <row r="154" ht="23.1" customHeight="1" spans="1:7">
      <c r="A154" s="538">
        <v>2060901</v>
      </c>
      <c r="B154" s="547" t="s">
        <v>221</v>
      </c>
      <c r="C154" s="548">
        <v>1000</v>
      </c>
      <c r="D154" s="548">
        <v>0</v>
      </c>
      <c r="E154" s="548">
        <v>1000</v>
      </c>
      <c r="F154" s="549"/>
      <c r="G154" s="549"/>
    </row>
    <row r="155" ht="23.1" customHeight="1" spans="1:7">
      <c r="A155" s="538">
        <v>20699</v>
      </c>
      <c r="B155" s="547" t="s">
        <v>222</v>
      </c>
      <c r="C155" s="548">
        <f>E155</f>
        <v>86800</v>
      </c>
      <c r="D155" s="548">
        <v>0</v>
      </c>
      <c r="E155" s="548">
        <f>E156+E157</f>
        <v>86800</v>
      </c>
      <c r="F155" s="549"/>
      <c r="G155" s="549"/>
    </row>
    <row r="156" ht="23.1" customHeight="1" spans="1:7">
      <c r="A156" s="538">
        <v>2069901</v>
      </c>
      <c r="B156" s="547" t="s">
        <v>223</v>
      </c>
      <c r="C156" s="548">
        <v>2000</v>
      </c>
      <c r="D156" s="548">
        <v>0</v>
      </c>
      <c r="E156" s="548">
        <v>2000</v>
      </c>
      <c r="F156" s="549"/>
      <c r="G156" s="549"/>
    </row>
    <row r="157" ht="23.1" customHeight="1" spans="1:7">
      <c r="A157" s="538">
        <v>2069999</v>
      </c>
      <c r="B157" s="547" t="s">
        <v>224</v>
      </c>
      <c r="C157" s="548">
        <f>E157</f>
        <v>84800</v>
      </c>
      <c r="D157" s="548">
        <v>0</v>
      </c>
      <c r="E157" s="548">
        <f>94800-10000</f>
        <v>84800</v>
      </c>
      <c r="F157" s="549"/>
      <c r="G157" s="549"/>
    </row>
    <row r="158" ht="23.1" customHeight="1" spans="1:7">
      <c r="A158" s="538">
        <v>207</v>
      </c>
      <c r="B158" s="547" t="s">
        <v>19</v>
      </c>
      <c r="C158" s="548">
        <v>9555</v>
      </c>
      <c r="D158" s="548">
        <v>4450</v>
      </c>
      <c r="E158" s="548">
        <v>5105</v>
      </c>
      <c r="F158" s="549"/>
      <c r="G158" s="549"/>
    </row>
    <row r="159" ht="23.1" customHeight="1" spans="1:7">
      <c r="A159" s="538">
        <v>20701</v>
      </c>
      <c r="B159" s="547" t="s">
        <v>225</v>
      </c>
      <c r="C159" s="548">
        <v>5446</v>
      </c>
      <c r="D159" s="548">
        <v>2594</v>
      </c>
      <c r="E159" s="548">
        <v>2852</v>
      </c>
      <c r="F159" s="549"/>
      <c r="G159" s="549"/>
    </row>
    <row r="160" ht="23.1" customHeight="1" spans="1:7">
      <c r="A160" s="538">
        <v>2070101</v>
      </c>
      <c r="B160" s="547" t="s">
        <v>132</v>
      </c>
      <c r="C160" s="548">
        <v>866</v>
      </c>
      <c r="D160" s="548">
        <v>825</v>
      </c>
      <c r="E160" s="548">
        <v>41</v>
      </c>
      <c r="F160" s="549"/>
      <c r="G160" s="549"/>
    </row>
    <row r="161" ht="23.1" customHeight="1" spans="1:7">
      <c r="A161" s="538">
        <v>2070104</v>
      </c>
      <c r="B161" s="547" t="s">
        <v>226</v>
      </c>
      <c r="C161" s="548">
        <v>439</v>
      </c>
      <c r="D161" s="548">
        <v>358</v>
      </c>
      <c r="E161" s="548">
        <v>81</v>
      </c>
      <c r="F161" s="549"/>
      <c r="G161" s="549"/>
    </row>
    <row r="162" ht="23.1" customHeight="1" spans="1:7">
      <c r="A162" s="538">
        <v>2070105</v>
      </c>
      <c r="B162" s="547" t="s">
        <v>227</v>
      </c>
      <c r="C162" s="548">
        <v>0</v>
      </c>
      <c r="D162" s="548" t="s">
        <v>139</v>
      </c>
      <c r="E162" s="548" t="s">
        <v>139</v>
      </c>
      <c r="F162" s="549"/>
      <c r="G162" s="549"/>
    </row>
    <row r="163" ht="23.1" customHeight="1" spans="1:7">
      <c r="A163" s="538">
        <v>2070106</v>
      </c>
      <c r="B163" s="547" t="s">
        <v>228</v>
      </c>
      <c r="C163" s="548">
        <v>881</v>
      </c>
      <c r="D163" s="548">
        <v>202</v>
      </c>
      <c r="E163" s="548">
        <v>679</v>
      </c>
      <c r="F163" s="549"/>
      <c r="G163" s="549"/>
    </row>
    <row r="164" ht="23.1" customHeight="1" spans="1:7">
      <c r="A164" s="538">
        <v>2070107</v>
      </c>
      <c r="B164" s="547" t="s">
        <v>229</v>
      </c>
      <c r="C164" s="548">
        <v>1145</v>
      </c>
      <c r="D164" s="548">
        <v>545</v>
      </c>
      <c r="E164" s="548">
        <v>600</v>
      </c>
      <c r="F164" s="549"/>
      <c r="G164" s="549"/>
    </row>
    <row r="165" ht="23.1" customHeight="1" spans="1:7">
      <c r="A165" s="538">
        <v>2070109</v>
      </c>
      <c r="B165" s="547" t="s">
        <v>230</v>
      </c>
      <c r="C165" s="548">
        <v>270</v>
      </c>
      <c r="D165" s="548">
        <v>266</v>
      </c>
      <c r="E165" s="548">
        <v>4</v>
      </c>
      <c r="F165" s="549"/>
      <c r="G165" s="549"/>
    </row>
    <row r="166" ht="23.1" customHeight="1" spans="1:7">
      <c r="A166" s="538">
        <v>2070111</v>
      </c>
      <c r="B166" s="547" t="s">
        <v>231</v>
      </c>
      <c r="C166" s="548">
        <v>0</v>
      </c>
      <c r="D166" s="548" t="s">
        <v>139</v>
      </c>
      <c r="E166" s="548" t="s">
        <v>139</v>
      </c>
      <c r="F166" s="549"/>
      <c r="G166" s="549"/>
    </row>
    <row r="167" ht="23.1" customHeight="1" spans="1:7">
      <c r="A167" s="538">
        <v>2070112</v>
      </c>
      <c r="B167" s="547" t="s">
        <v>232</v>
      </c>
      <c r="C167" s="548">
        <v>322</v>
      </c>
      <c r="D167" s="548">
        <v>288</v>
      </c>
      <c r="E167" s="548">
        <v>34</v>
      </c>
      <c r="F167" s="549"/>
      <c r="G167" s="549"/>
    </row>
    <row r="168" ht="23.1" customHeight="1" spans="1:7">
      <c r="A168" s="538">
        <v>2070114</v>
      </c>
      <c r="B168" s="547" t="s">
        <v>233</v>
      </c>
      <c r="C168" s="548">
        <v>0</v>
      </c>
      <c r="D168" s="548" t="s">
        <v>139</v>
      </c>
      <c r="E168" s="548" t="s">
        <v>139</v>
      </c>
      <c r="F168" s="549"/>
      <c r="G168" s="549"/>
    </row>
    <row r="169" ht="23.1" customHeight="1" spans="1:7">
      <c r="A169" s="538">
        <v>2070199</v>
      </c>
      <c r="B169" s="547" t="s">
        <v>234</v>
      </c>
      <c r="C169" s="548">
        <v>1523</v>
      </c>
      <c r="D169" s="548">
        <v>109</v>
      </c>
      <c r="E169" s="548">
        <v>1414</v>
      </c>
      <c r="F169" s="549"/>
      <c r="G169" s="549"/>
    </row>
    <row r="170" ht="23.1" customHeight="1" spans="1:7">
      <c r="A170" s="538">
        <v>20702</v>
      </c>
      <c r="B170" s="547" t="s">
        <v>235</v>
      </c>
      <c r="C170" s="548">
        <v>911</v>
      </c>
      <c r="D170" s="548">
        <v>380</v>
      </c>
      <c r="E170" s="548">
        <v>531</v>
      </c>
      <c r="F170" s="549"/>
      <c r="G170" s="549"/>
    </row>
    <row r="171" ht="23.1" customHeight="1" spans="1:7">
      <c r="A171" s="538">
        <v>2070201</v>
      </c>
      <c r="B171" s="547" t="s">
        <v>132</v>
      </c>
      <c r="C171" s="548">
        <v>165</v>
      </c>
      <c r="D171" s="548">
        <v>157</v>
      </c>
      <c r="E171" s="548">
        <v>8</v>
      </c>
      <c r="F171" s="549"/>
      <c r="G171" s="549"/>
    </row>
    <row r="172" ht="23.1" customHeight="1" spans="1:7">
      <c r="A172" s="538">
        <v>2070205</v>
      </c>
      <c r="B172" s="547" t="s">
        <v>236</v>
      </c>
      <c r="C172" s="548">
        <v>746</v>
      </c>
      <c r="D172" s="548">
        <v>223</v>
      </c>
      <c r="E172" s="548">
        <v>523</v>
      </c>
      <c r="F172" s="549"/>
      <c r="G172" s="549"/>
    </row>
    <row r="173" ht="23.1" customHeight="1" spans="1:7">
      <c r="A173" s="538">
        <v>20703</v>
      </c>
      <c r="B173" s="547" t="s">
        <v>237</v>
      </c>
      <c r="C173" s="548">
        <v>646</v>
      </c>
      <c r="D173" s="548">
        <v>285</v>
      </c>
      <c r="E173" s="548">
        <v>361</v>
      </c>
      <c r="F173" s="549"/>
      <c r="G173" s="549"/>
    </row>
    <row r="174" ht="23.1" customHeight="1" spans="1:7">
      <c r="A174" s="538">
        <v>2070302</v>
      </c>
      <c r="B174" s="547" t="s">
        <v>133</v>
      </c>
      <c r="C174" s="548">
        <v>0</v>
      </c>
      <c r="D174" s="548" t="s">
        <v>139</v>
      </c>
      <c r="E174" s="548" t="s">
        <v>139</v>
      </c>
      <c r="F174" s="549"/>
      <c r="G174" s="549"/>
    </row>
    <row r="175" ht="23.1" customHeight="1" spans="1:7">
      <c r="A175" s="538">
        <v>2070307</v>
      </c>
      <c r="B175" s="547" t="s">
        <v>238</v>
      </c>
      <c r="C175" s="548">
        <v>606</v>
      </c>
      <c r="D175" s="548">
        <v>285</v>
      </c>
      <c r="E175" s="548">
        <v>321</v>
      </c>
      <c r="F175" s="549"/>
      <c r="G175" s="549"/>
    </row>
    <row r="176" ht="23.1" customHeight="1" spans="1:7">
      <c r="A176" s="538">
        <v>2070399</v>
      </c>
      <c r="B176" s="547" t="s">
        <v>239</v>
      </c>
      <c r="C176" s="548">
        <v>40</v>
      </c>
      <c r="D176" s="548">
        <v>0</v>
      </c>
      <c r="E176" s="548">
        <v>40</v>
      </c>
      <c r="F176" s="549"/>
      <c r="G176" s="549"/>
    </row>
    <row r="177" ht="23.1" customHeight="1" spans="1:7">
      <c r="A177" s="538">
        <v>20706</v>
      </c>
      <c r="B177" s="547" t="s">
        <v>240</v>
      </c>
      <c r="C177" s="548">
        <v>40</v>
      </c>
      <c r="D177" s="548">
        <v>40</v>
      </c>
      <c r="E177" s="548">
        <v>0</v>
      </c>
      <c r="F177" s="549"/>
      <c r="G177" s="549"/>
    </row>
    <row r="178" ht="23.1" customHeight="1" spans="1:7">
      <c r="A178" s="538">
        <v>2070604</v>
      </c>
      <c r="B178" s="547" t="s">
        <v>241</v>
      </c>
      <c r="C178" s="548">
        <v>40</v>
      </c>
      <c r="D178" s="548">
        <v>40</v>
      </c>
      <c r="E178" s="548">
        <v>0</v>
      </c>
      <c r="F178" s="549"/>
      <c r="G178" s="549"/>
    </row>
    <row r="179" ht="23.1" customHeight="1" spans="1:7">
      <c r="A179" s="538">
        <v>2070605</v>
      </c>
      <c r="B179" s="547" t="s">
        <v>242</v>
      </c>
      <c r="C179" s="548">
        <v>0</v>
      </c>
      <c r="D179" s="548" t="s">
        <v>139</v>
      </c>
      <c r="E179" s="548" t="s">
        <v>139</v>
      </c>
      <c r="F179" s="549"/>
      <c r="G179" s="549"/>
    </row>
    <row r="180" ht="23.1" customHeight="1" spans="1:7">
      <c r="A180" s="538">
        <v>20708</v>
      </c>
      <c r="B180" s="547" t="s">
        <v>243</v>
      </c>
      <c r="C180" s="548">
        <v>2510</v>
      </c>
      <c r="D180" s="548">
        <v>1150</v>
      </c>
      <c r="E180" s="548">
        <v>1360</v>
      </c>
      <c r="F180" s="549"/>
      <c r="G180" s="549"/>
    </row>
    <row r="181" ht="23.1" customHeight="1" spans="1:7">
      <c r="A181" s="538">
        <v>2070801</v>
      </c>
      <c r="B181" s="547" t="s">
        <v>132</v>
      </c>
      <c r="C181" s="548">
        <v>1650</v>
      </c>
      <c r="D181" s="548">
        <v>1150</v>
      </c>
      <c r="E181" s="548">
        <v>500</v>
      </c>
      <c r="F181" s="549"/>
      <c r="G181" s="549"/>
    </row>
    <row r="182" ht="23.1" customHeight="1" spans="1:7">
      <c r="A182" s="538">
        <v>2070899</v>
      </c>
      <c r="B182" s="547" t="s">
        <v>244</v>
      </c>
      <c r="C182" s="548">
        <v>860</v>
      </c>
      <c r="D182" s="548">
        <v>0</v>
      </c>
      <c r="E182" s="548">
        <v>860</v>
      </c>
      <c r="F182" s="549"/>
      <c r="G182" s="549"/>
    </row>
    <row r="183" ht="23.1" customHeight="1" spans="1:7">
      <c r="A183" s="538">
        <v>208</v>
      </c>
      <c r="B183" s="547" t="s">
        <v>21</v>
      </c>
      <c r="C183" s="548">
        <v>91221</v>
      </c>
      <c r="D183" s="548">
        <v>65283</v>
      </c>
      <c r="E183" s="548">
        <v>25938</v>
      </c>
      <c r="F183" s="549"/>
      <c r="G183" s="549"/>
    </row>
    <row r="184" ht="23.1" customHeight="1" spans="1:7">
      <c r="A184" s="538">
        <v>20801</v>
      </c>
      <c r="B184" s="547" t="s">
        <v>245</v>
      </c>
      <c r="C184" s="548">
        <v>7361</v>
      </c>
      <c r="D184" s="548">
        <v>5416</v>
      </c>
      <c r="E184" s="548">
        <v>1945</v>
      </c>
      <c r="F184" s="549"/>
      <c r="G184" s="549"/>
    </row>
    <row r="185" ht="23.1" customHeight="1" spans="1:7">
      <c r="A185" s="538">
        <v>2080101</v>
      </c>
      <c r="B185" s="547" t="s">
        <v>132</v>
      </c>
      <c r="C185" s="548">
        <v>1892</v>
      </c>
      <c r="D185" s="548">
        <v>1892</v>
      </c>
      <c r="E185" s="548">
        <v>0</v>
      </c>
      <c r="F185" s="549"/>
      <c r="G185" s="549"/>
    </row>
    <row r="186" ht="23.1" customHeight="1" spans="1:7">
      <c r="A186" s="538">
        <v>2080104</v>
      </c>
      <c r="B186" s="547" t="s">
        <v>246</v>
      </c>
      <c r="C186" s="548">
        <v>323</v>
      </c>
      <c r="D186" s="548">
        <v>0</v>
      </c>
      <c r="E186" s="548">
        <v>323</v>
      </c>
      <c r="F186" s="549"/>
      <c r="G186" s="549"/>
    </row>
    <row r="187" ht="23.1" customHeight="1" spans="1:7">
      <c r="A187" s="538">
        <v>2080109</v>
      </c>
      <c r="B187" s="547" t="s">
        <v>247</v>
      </c>
      <c r="C187" s="548">
        <v>3654</v>
      </c>
      <c r="D187" s="548">
        <v>3524</v>
      </c>
      <c r="E187" s="548">
        <v>130</v>
      </c>
      <c r="F187" s="549"/>
      <c r="G187" s="549"/>
    </row>
    <row r="188" ht="23.1" customHeight="1" spans="1:7">
      <c r="A188" s="538">
        <v>2080199</v>
      </c>
      <c r="B188" s="547" t="s">
        <v>248</v>
      </c>
      <c r="C188" s="548">
        <v>538</v>
      </c>
      <c r="D188" s="548">
        <v>0</v>
      </c>
      <c r="E188" s="548">
        <v>538</v>
      </c>
      <c r="F188" s="549"/>
      <c r="G188" s="549"/>
    </row>
    <row r="189" ht="23.1" customHeight="1" spans="1:7">
      <c r="A189" s="538">
        <v>20802</v>
      </c>
      <c r="B189" s="547" t="s">
        <v>249</v>
      </c>
      <c r="C189" s="548">
        <v>2470</v>
      </c>
      <c r="D189" s="548">
        <v>704</v>
      </c>
      <c r="E189" s="548">
        <v>1766</v>
      </c>
      <c r="F189" s="549"/>
      <c r="G189" s="549"/>
    </row>
    <row r="190" ht="23.1" customHeight="1" spans="1:7">
      <c r="A190" s="538">
        <v>2080201</v>
      </c>
      <c r="B190" s="547" t="s">
        <v>132</v>
      </c>
      <c r="C190" s="548">
        <v>729</v>
      </c>
      <c r="D190" s="548">
        <v>704</v>
      </c>
      <c r="E190" s="548">
        <v>25</v>
      </c>
      <c r="F190" s="549"/>
      <c r="G190" s="549"/>
    </row>
    <row r="191" ht="23.1" customHeight="1" spans="1:7">
      <c r="A191" s="538">
        <v>2080206</v>
      </c>
      <c r="B191" s="547" t="s">
        <v>250</v>
      </c>
      <c r="C191" s="548">
        <v>0</v>
      </c>
      <c r="D191" s="548" t="s">
        <v>139</v>
      </c>
      <c r="E191" s="548" t="s">
        <v>139</v>
      </c>
      <c r="F191" s="549"/>
      <c r="G191" s="549"/>
    </row>
    <row r="192" ht="23.1" customHeight="1" spans="1:7">
      <c r="A192" s="538">
        <v>2080208</v>
      </c>
      <c r="B192" s="547" t="s">
        <v>251</v>
      </c>
      <c r="C192" s="548">
        <v>1408</v>
      </c>
      <c r="D192" s="548">
        <v>0</v>
      </c>
      <c r="E192" s="548">
        <v>1408</v>
      </c>
      <c r="F192" s="549"/>
      <c r="G192" s="549"/>
    </row>
    <row r="193" ht="23.1" customHeight="1" spans="1:7">
      <c r="A193" s="538">
        <v>2080299</v>
      </c>
      <c r="B193" s="547" t="s">
        <v>252</v>
      </c>
      <c r="C193" s="548">
        <v>333</v>
      </c>
      <c r="D193" s="548">
        <v>0</v>
      </c>
      <c r="E193" s="548">
        <v>333</v>
      </c>
      <c r="F193" s="549"/>
      <c r="G193" s="549"/>
    </row>
    <row r="194" ht="23.1" customHeight="1" spans="1:7">
      <c r="A194" s="538">
        <v>20805</v>
      </c>
      <c r="B194" s="547" t="s">
        <v>253</v>
      </c>
      <c r="C194" s="548">
        <v>56245</v>
      </c>
      <c r="D194" s="548">
        <v>56136</v>
      </c>
      <c r="E194" s="548">
        <v>109</v>
      </c>
      <c r="F194" s="549"/>
      <c r="G194" s="549"/>
    </row>
    <row r="195" ht="23.1" customHeight="1" spans="1:7">
      <c r="A195" s="538">
        <v>2080501</v>
      </c>
      <c r="B195" s="547" t="s">
        <v>254</v>
      </c>
      <c r="C195" s="548">
        <v>21429</v>
      </c>
      <c r="D195" s="548">
        <v>21425</v>
      </c>
      <c r="E195" s="548">
        <v>4</v>
      </c>
      <c r="F195" s="549"/>
      <c r="G195" s="549"/>
    </row>
    <row r="196" ht="23.1" customHeight="1" spans="1:7">
      <c r="A196" s="538">
        <v>2080502</v>
      </c>
      <c r="B196" s="547" t="s">
        <v>255</v>
      </c>
      <c r="C196" s="548">
        <v>7404</v>
      </c>
      <c r="D196" s="548">
        <v>7404</v>
      </c>
      <c r="E196" s="548">
        <v>0</v>
      </c>
      <c r="F196" s="549"/>
      <c r="G196" s="549"/>
    </row>
    <row r="197" ht="23.1" customHeight="1" spans="1:7">
      <c r="A197" s="538">
        <v>2080503</v>
      </c>
      <c r="B197" s="547" t="s">
        <v>256</v>
      </c>
      <c r="C197" s="548">
        <v>503</v>
      </c>
      <c r="D197" s="548">
        <v>398</v>
      </c>
      <c r="E197" s="548">
        <v>105</v>
      </c>
      <c r="F197" s="549"/>
      <c r="G197" s="549"/>
    </row>
    <row r="198" ht="23.1" customHeight="1" spans="1:7">
      <c r="A198" s="538">
        <v>2080505</v>
      </c>
      <c r="B198" s="547" t="s">
        <v>257</v>
      </c>
      <c r="C198" s="548">
        <v>26908</v>
      </c>
      <c r="D198" s="548">
        <v>26908</v>
      </c>
      <c r="E198" s="548">
        <v>0</v>
      </c>
      <c r="F198" s="549"/>
      <c r="G198" s="549"/>
    </row>
    <row r="199" ht="23.1" customHeight="1" spans="1:7">
      <c r="A199" s="538">
        <v>20808</v>
      </c>
      <c r="B199" s="547" t="s">
        <v>258</v>
      </c>
      <c r="C199" s="548">
        <v>2608</v>
      </c>
      <c r="D199" s="548">
        <v>0</v>
      </c>
      <c r="E199" s="548">
        <v>2608</v>
      </c>
      <c r="F199" s="549"/>
      <c r="G199" s="549"/>
    </row>
    <row r="200" ht="23.1" customHeight="1" spans="1:7">
      <c r="A200" s="538">
        <v>2080801</v>
      </c>
      <c r="B200" s="547" t="s">
        <v>259</v>
      </c>
      <c r="C200" s="548">
        <v>2500</v>
      </c>
      <c r="D200" s="548">
        <v>0</v>
      </c>
      <c r="E200" s="548">
        <v>2500</v>
      </c>
      <c r="F200" s="549"/>
      <c r="G200" s="549"/>
    </row>
    <row r="201" ht="23.1" customHeight="1" spans="1:7">
      <c r="A201" s="538">
        <v>2080803</v>
      </c>
      <c r="B201" s="547" t="s">
        <v>260</v>
      </c>
      <c r="C201" s="548">
        <v>108</v>
      </c>
      <c r="D201" s="548">
        <v>0</v>
      </c>
      <c r="E201" s="548">
        <v>108</v>
      </c>
      <c r="F201" s="549"/>
      <c r="G201" s="549"/>
    </row>
    <row r="202" ht="23.1" customHeight="1" spans="1:7">
      <c r="A202" s="538">
        <v>20809</v>
      </c>
      <c r="B202" s="547" t="s">
        <v>261</v>
      </c>
      <c r="C202" s="548">
        <v>2916</v>
      </c>
      <c r="D202" s="548">
        <v>0</v>
      </c>
      <c r="E202" s="548">
        <v>2916</v>
      </c>
      <c r="F202" s="549"/>
      <c r="G202" s="549"/>
    </row>
    <row r="203" ht="23.1" customHeight="1" spans="1:7">
      <c r="A203" s="538">
        <v>2080999</v>
      </c>
      <c r="B203" s="547" t="s">
        <v>262</v>
      </c>
      <c r="C203" s="548">
        <v>10</v>
      </c>
      <c r="D203" s="548">
        <v>0</v>
      </c>
      <c r="E203" s="548">
        <v>10</v>
      </c>
      <c r="F203" s="549"/>
      <c r="G203" s="549"/>
    </row>
    <row r="204" ht="23.1" customHeight="1" spans="1:7">
      <c r="A204" s="538">
        <v>20810</v>
      </c>
      <c r="B204" s="547" t="s">
        <v>263</v>
      </c>
      <c r="C204" s="548">
        <v>1986</v>
      </c>
      <c r="D204" s="548">
        <v>384</v>
      </c>
      <c r="E204" s="548">
        <v>1602</v>
      </c>
      <c r="F204" s="549"/>
      <c r="G204" s="549"/>
    </row>
    <row r="205" ht="23.1" customHeight="1" spans="1:7">
      <c r="A205" s="538">
        <v>2081001</v>
      </c>
      <c r="B205" s="547" t="s">
        <v>264</v>
      </c>
      <c r="C205" s="548">
        <v>422</v>
      </c>
      <c r="D205" s="548">
        <v>138</v>
      </c>
      <c r="E205" s="548">
        <v>284</v>
      </c>
      <c r="F205" s="549"/>
      <c r="G205" s="549"/>
    </row>
    <row r="206" ht="23.1" customHeight="1" spans="1:7">
      <c r="A206" s="538">
        <v>2081002</v>
      </c>
      <c r="B206" s="547" t="s">
        <v>265</v>
      </c>
      <c r="C206" s="548">
        <v>860</v>
      </c>
      <c r="D206" s="548">
        <v>10</v>
      </c>
      <c r="E206" s="548">
        <v>850</v>
      </c>
      <c r="F206" s="549"/>
      <c r="G206" s="549"/>
    </row>
    <row r="207" ht="23.1" customHeight="1" spans="1:7">
      <c r="A207" s="538">
        <v>2081004</v>
      </c>
      <c r="B207" s="547" t="s">
        <v>266</v>
      </c>
      <c r="C207" s="548">
        <v>642</v>
      </c>
      <c r="D207" s="548">
        <v>174</v>
      </c>
      <c r="E207" s="548">
        <v>468</v>
      </c>
      <c r="F207" s="549"/>
      <c r="G207" s="549"/>
    </row>
    <row r="208" ht="23.1" customHeight="1" spans="1:7">
      <c r="A208" s="538">
        <v>2081005</v>
      </c>
      <c r="B208" s="547" t="s">
        <v>267</v>
      </c>
      <c r="C208" s="548">
        <v>62</v>
      </c>
      <c r="D208" s="548">
        <v>62</v>
      </c>
      <c r="E208" s="548">
        <v>0</v>
      </c>
      <c r="F208" s="549"/>
      <c r="G208" s="549"/>
    </row>
    <row r="209" ht="23.1" customHeight="1" spans="1:7">
      <c r="A209" s="538">
        <v>20811</v>
      </c>
      <c r="B209" s="547" t="s">
        <v>268</v>
      </c>
      <c r="C209" s="548">
        <v>4199</v>
      </c>
      <c r="D209" s="548">
        <v>698</v>
      </c>
      <c r="E209" s="548">
        <v>3501</v>
      </c>
      <c r="F209" s="549"/>
      <c r="G209" s="549"/>
    </row>
    <row r="210" ht="23.1" customHeight="1" spans="1:7">
      <c r="A210" s="538">
        <v>2081101</v>
      </c>
      <c r="B210" s="547" t="s">
        <v>132</v>
      </c>
      <c r="C210" s="548">
        <v>336</v>
      </c>
      <c r="D210" s="548">
        <v>336</v>
      </c>
      <c r="E210" s="548">
        <v>0</v>
      </c>
      <c r="F210" s="549"/>
      <c r="G210" s="549"/>
    </row>
    <row r="211" ht="23.1" customHeight="1" spans="1:7">
      <c r="A211" s="538">
        <v>2081104</v>
      </c>
      <c r="B211" s="547" t="s">
        <v>269</v>
      </c>
      <c r="C211" s="548">
        <v>765</v>
      </c>
      <c r="D211" s="548">
        <v>362</v>
      </c>
      <c r="E211" s="548">
        <v>403</v>
      </c>
      <c r="F211" s="549"/>
      <c r="G211" s="549"/>
    </row>
    <row r="212" ht="23.1" customHeight="1" spans="1:7">
      <c r="A212" s="538">
        <v>2081105</v>
      </c>
      <c r="B212" s="547" t="s">
        <v>270</v>
      </c>
      <c r="C212" s="548">
        <v>238</v>
      </c>
      <c r="D212" s="548">
        <v>0</v>
      </c>
      <c r="E212" s="548">
        <v>238</v>
      </c>
      <c r="F212" s="549"/>
      <c r="G212" s="549"/>
    </row>
    <row r="213" ht="23.1" customHeight="1" spans="1:7">
      <c r="A213" s="538">
        <v>2081106</v>
      </c>
      <c r="B213" s="547" t="s">
        <v>271</v>
      </c>
      <c r="C213" s="548">
        <v>33</v>
      </c>
      <c r="D213" s="548">
        <v>0</v>
      </c>
      <c r="E213" s="548">
        <v>33</v>
      </c>
      <c r="F213" s="549"/>
      <c r="G213" s="549"/>
    </row>
    <row r="214" ht="23.1" customHeight="1" spans="1:7">
      <c r="A214" s="538">
        <v>2081107</v>
      </c>
      <c r="B214" s="547" t="s">
        <v>272</v>
      </c>
      <c r="C214" s="548">
        <v>403</v>
      </c>
      <c r="D214" s="548">
        <v>0</v>
      </c>
      <c r="E214" s="548">
        <v>403</v>
      </c>
      <c r="F214" s="549"/>
      <c r="G214" s="549"/>
    </row>
    <row r="215" ht="23.1" customHeight="1" spans="1:7">
      <c r="A215" s="538">
        <v>2081199</v>
      </c>
      <c r="B215" s="547" t="s">
        <v>273</v>
      </c>
      <c r="C215" s="548">
        <v>2426</v>
      </c>
      <c r="D215" s="548">
        <v>0</v>
      </c>
      <c r="E215" s="548">
        <v>2426</v>
      </c>
      <c r="F215" s="549"/>
      <c r="G215" s="549"/>
    </row>
    <row r="216" ht="23.1" customHeight="1" spans="1:7">
      <c r="A216" s="538">
        <v>20816</v>
      </c>
      <c r="B216" s="547" t="s">
        <v>274</v>
      </c>
      <c r="C216" s="548">
        <v>40</v>
      </c>
      <c r="D216" s="548">
        <v>40</v>
      </c>
      <c r="E216" s="548">
        <v>0</v>
      </c>
      <c r="F216" s="549"/>
      <c r="G216" s="549"/>
    </row>
    <row r="217" ht="23.1" customHeight="1" spans="1:7">
      <c r="A217" s="538">
        <v>2081601</v>
      </c>
      <c r="B217" s="547" t="s">
        <v>132</v>
      </c>
      <c r="C217" s="548">
        <v>40</v>
      </c>
      <c r="D217" s="548">
        <v>40</v>
      </c>
      <c r="E217" s="548">
        <v>0</v>
      </c>
      <c r="F217" s="549"/>
      <c r="G217" s="549"/>
    </row>
    <row r="218" ht="23.1" customHeight="1" spans="1:7">
      <c r="A218" s="538">
        <v>20819</v>
      </c>
      <c r="B218" s="547" t="s">
        <v>275</v>
      </c>
      <c r="C218" s="548">
        <v>1757</v>
      </c>
      <c r="D218" s="548">
        <v>0</v>
      </c>
      <c r="E218" s="548">
        <v>1757</v>
      </c>
      <c r="F218" s="549"/>
      <c r="G218" s="549"/>
    </row>
    <row r="219" ht="23.1" customHeight="1" spans="1:7">
      <c r="A219" s="538">
        <v>2081901</v>
      </c>
      <c r="B219" s="547" t="s">
        <v>276</v>
      </c>
      <c r="C219" s="548">
        <v>1757</v>
      </c>
      <c r="D219" s="548">
        <v>0</v>
      </c>
      <c r="E219" s="548">
        <v>1757</v>
      </c>
      <c r="F219" s="549"/>
      <c r="G219" s="549"/>
    </row>
    <row r="220" ht="23.1" customHeight="1" spans="1:7">
      <c r="A220" s="538">
        <v>20820</v>
      </c>
      <c r="B220" s="547" t="s">
        <v>277</v>
      </c>
      <c r="C220" s="548">
        <v>235</v>
      </c>
      <c r="D220" s="548">
        <v>204</v>
      </c>
      <c r="E220" s="548">
        <v>31</v>
      </c>
      <c r="F220" s="549"/>
      <c r="G220" s="549"/>
    </row>
    <row r="221" ht="23.1" customHeight="1" spans="1:7">
      <c r="A221" s="538">
        <v>2082002</v>
      </c>
      <c r="B221" s="547" t="s">
        <v>278</v>
      </c>
      <c r="C221" s="548">
        <v>235</v>
      </c>
      <c r="D221" s="548">
        <v>204</v>
      </c>
      <c r="E221" s="548">
        <v>31</v>
      </c>
      <c r="F221" s="549"/>
      <c r="G221" s="549"/>
    </row>
    <row r="222" ht="23.1" customHeight="1" spans="1:7">
      <c r="A222" s="538">
        <v>20826</v>
      </c>
      <c r="B222" s="547" t="s">
        <v>279</v>
      </c>
      <c r="C222" s="548">
        <v>571</v>
      </c>
      <c r="D222" s="548">
        <v>0</v>
      </c>
      <c r="E222" s="548">
        <v>571</v>
      </c>
      <c r="F222" s="549"/>
      <c r="G222" s="549"/>
    </row>
    <row r="223" ht="23.1" customHeight="1" spans="1:7">
      <c r="A223" s="538">
        <v>2082602</v>
      </c>
      <c r="B223" s="547" t="s">
        <v>280</v>
      </c>
      <c r="C223" s="548">
        <v>571</v>
      </c>
      <c r="D223" s="548">
        <v>0</v>
      </c>
      <c r="E223" s="548">
        <v>571</v>
      </c>
      <c r="F223" s="549"/>
      <c r="G223" s="549"/>
    </row>
    <row r="224" ht="23.1" customHeight="1" spans="1:7">
      <c r="A224" s="538">
        <v>20828</v>
      </c>
      <c r="B224" s="547" t="s">
        <v>281</v>
      </c>
      <c r="C224" s="548">
        <v>1077</v>
      </c>
      <c r="D224" s="548">
        <v>1077</v>
      </c>
      <c r="E224" s="548">
        <v>0</v>
      </c>
      <c r="F224" s="549"/>
      <c r="G224" s="549"/>
    </row>
    <row r="225" ht="23.1" customHeight="1" spans="1:7">
      <c r="A225" s="538">
        <v>2082801</v>
      </c>
      <c r="B225" s="547" t="s">
        <v>132</v>
      </c>
      <c r="C225" s="548">
        <v>366</v>
      </c>
      <c r="D225" s="548">
        <v>366</v>
      </c>
      <c r="E225" s="548">
        <v>0</v>
      </c>
      <c r="F225" s="549"/>
      <c r="G225" s="549"/>
    </row>
    <row r="226" ht="23.1" customHeight="1" spans="1:7">
      <c r="A226" s="538">
        <v>2082805</v>
      </c>
      <c r="B226" s="547" t="s">
        <v>282</v>
      </c>
      <c r="C226" s="548">
        <v>100</v>
      </c>
      <c r="D226" s="548">
        <v>100</v>
      </c>
      <c r="E226" s="548">
        <v>0</v>
      </c>
      <c r="F226" s="549"/>
      <c r="G226" s="549"/>
    </row>
    <row r="227" ht="23.1" customHeight="1" spans="1:7">
      <c r="A227" s="538">
        <v>2082850</v>
      </c>
      <c r="B227" s="547" t="s">
        <v>135</v>
      </c>
      <c r="C227" s="548">
        <v>612</v>
      </c>
      <c r="D227" s="548">
        <v>612</v>
      </c>
      <c r="E227" s="548">
        <v>0</v>
      </c>
      <c r="F227" s="549"/>
      <c r="G227" s="549"/>
    </row>
    <row r="228" ht="23.1" customHeight="1" spans="1:7">
      <c r="A228" s="538">
        <v>20899</v>
      </c>
      <c r="B228" s="547" t="s">
        <v>283</v>
      </c>
      <c r="C228" s="548">
        <v>5641</v>
      </c>
      <c r="D228" s="548">
        <v>623</v>
      </c>
      <c r="E228" s="548">
        <v>5018</v>
      </c>
      <c r="F228" s="549"/>
      <c r="G228" s="549"/>
    </row>
    <row r="229" ht="23.1" customHeight="1" spans="1:7">
      <c r="A229" s="538">
        <v>2089999</v>
      </c>
      <c r="B229" s="547" t="s">
        <v>284</v>
      </c>
      <c r="C229" s="548">
        <v>5641</v>
      </c>
      <c r="D229" s="548">
        <v>623</v>
      </c>
      <c r="E229" s="548">
        <v>5018</v>
      </c>
      <c r="F229" s="549"/>
      <c r="G229" s="549"/>
    </row>
    <row r="230" ht="23.1" customHeight="1" spans="1:7">
      <c r="A230" s="538">
        <v>210</v>
      </c>
      <c r="B230" s="547" t="s">
        <v>23</v>
      </c>
      <c r="C230" s="548">
        <v>235862</v>
      </c>
      <c r="D230" s="548">
        <v>22839</v>
      </c>
      <c r="E230" s="548">
        <v>213023</v>
      </c>
      <c r="F230" s="549"/>
      <c r="G230" s="549"/>
    </row>
    <row r="231" ht="23.1" customHeight="1" spans="1:7">
      <c r="A231" s="538">
        <v>21001</v>
      </c>
      <c r="B231" s="547" t="s">
        <v>285</v>
      </c>
      <c r="C231" s="548">
        <v>1867</v>
      </c>
      <c r="D231" s="548">
        <v>1675</v>
      </c>
      <c r="E231" s="548">
        <v>192</v>
      </c>
      <c r="F231" s="549"/>
      <c r="G231" s="549"/>
    </row>
    <row r="232" ht="23.1" customHeight="1" spans="1:7">
      <c r="A232" s="538">
        <v>2100101</v>
      </c>
      <c r="B232" s="547" t="s">
        <v>132</v>
      </c>
      <c r="C232" s="548">
        <v>1675</v>
      </c>
      <c r="D232" s="548">
        <v>1675</v>
      </c>
      <c r="E232" s="548">
        <v>0</v>
      </c>
      <c r="F232" s="549"/>
      <c r="G232" s="549"/>
    </row>
    <row r="233" ht="23.1" customHeight="1" spans="1:7">
      <c r="A233" s="538">
        <v>2100199</v>
      </c>
      <c r="B233" s="547" t="s">
        <v>286</v>
      </c>
      <c r="C233" s="548">
        <v>192</v>
      </c>
      <c r="D233" s="548">
        <v>0</v>
      </c>
      <c r="E233" s="548">
        <v>192</v>
      </c>
      <c r="F233" s="549"/>
      <c r="G233" s="549"/>
    </row>
    <row r="234" ht="23.1" customHeight="1" spans="1:7">
      <c r="A234" s="538">
        <v>21002</v>
      </c>
      <c r="B234" s="547" t="s">
        <v>287</v>
      </c>
      <c r="C234" s="548">
        <v>4486</v>
      </c>
      <c r="D234" s="548">
        <v>2820</v>
      </c>
      <c r="E234" s="548">
        <v>1666</v>
      </c>
      <c r="F234" s="549"/>
      <c r="G234" s="549"/>
    </row>
    <row r="235" ht="23.1" customHeight="1" spans="1:7">
      <c r="A235" s="538">
        <v>2100201</v>
      </c>
      <c r="B235" s="547" t="s">
        <v>288</v>
      </c>
      <c r="C235" s="548">
        <v>2547</v>
      </c>
      <c r="D235" s="548">
        <v>1862</v>
      </c>
      <c r="E235" s="548">
        <v>685</v>
      </c>
      <c r="F235" s="549"/>
      <c r="G235" s="549"/>
    </row>
    <row r="236" ht="23.1" customHeight="1" spans="1:7">
      <c r="A236" s="538">
        <v>2100202</v>
      </c>
      <c r="B236" s="547" t="s">
        <v>289</v>
      </c>
      <c r="C236" s="548">
        <v>337</v>
      </c>
      <c r="D236" s="548">
        <v>337</v>
      </c>
      <c r="E236" s="548">
        <v>0</v>
      </c>
      <c r="F236" s="549"/>
      <c r="G236" s="549"/>
    </row>
    <row r="237" ht="23.1" customHeight="1" spans="1:7">
      <c r="A237" s="538">
        <v>2100205</v>
      </c>
      <c r="B237" s="547" t="s">
        <v>290</v>
      </c>
      <c r="C237" s="548">
        <v>122</v>
      </c>
      <c r="D237" s="548">
        <v>122</v>
      </c>
      <c r="E237" s="548">
        <v>0</v>
      </c>
      <c r="F237" s="549"/>
      <c r="G237" s="549"/>
    </row>
    <row r="238" ht="23.1" customHeight="1" spans="1:7">
      <c r="A238" s="538">
        <v>2100208</v>
      </c>
      <c r="B238" s="547" t="s">
        <v>291</v>
      </c>
      <c r="C238" s="548">
        <v>102</v>
      </c>
      <c r="D238" s="548">
        <v>102</v>
      </c>
      <c r="E238" s="548">
        <v>0</v>
      </c>
      <c r="F238" s="549"/>
      <c r="G238" s="549"/>
    </row>
    <row r="239" ht="23.1" customHeight="1" spans="1:7">
      <c r="A239" s="538">
        <v>2100299</v>
      </c>
      <c r="B239" s="547" t="s">
        <v>292</v>
      </c>
      <c r="C239" s="548">
        <v>1378</v>
      </c>
      <c r="D239" s="548">
        <v>397</v>
      </c>
      <c r="E239" s="548">
        <v>981</v>
      </c>
      <c r="F239" s="549"/>
      <c r="G239" s="549"/>
    </row>
    <row r="240" ht="23.1" customHeight="1" spans="1:7">
      <c r="A240" s="538">
        <v>21003</v>
      </c>
      <c r="B240" s="547" t="s">
        <v>293</v>
      </c>
      <c r="C240" s="548">
        <v>819</v>
      </c>
      <c r="D240" s="548">
        <v>0</v>
      </c>
      <c r="E240" s="548">
        <v>819</v>
      </c>
      <c r="F240" s="549"/>
      <c r="G240" s="549"/>
    </row>
    <row r="241" ht="23.1" customHeight="1" spans="1:7">
      <c r="A241" s="538">
        <v>2100399</v>
      </c>
      <c r="B241" s="547" t="s">
        <v>294</v>
      </c>
      <c r="C241" s="548">
        <v>819</v>
      </c>
      <c r="D241" s="548">
        <v>0</v>
      </c>
      <c r="E241" s="548">
        <v>819</v>
      </c>
      <c r="F241" s="549"/>
      <c r="G241" s="549"/>
    </row>
    <row r="242" ht="23.1" customHeight="1" spans="1:7">
      <c r="A242" s="538">
        <v>21004</v>
      </c>
      <c r="B242" s="547" t="s">
        <v>295</v>
      </c>
      <c r="C242" s="548">
        <v>7181</v>
      </c>
      <c r="D242" s="548">
        <v>4138</v>
      </c>
      <c r="E242" s="548">
        <v>3043</v>
      </c>
      <c r="F242" s="549"/>
      <c r="G242" s="549"/>
    </row>
    <row r="243" ht="23.1" customHeight="1" spans="1:7">
      <c r="A243" s="538">
        <v>2100401</v>
      </c>
      <c r="B243" s="547" t="s">
        <v>296</v>
      </c>
      <c r="C243" s="548">
        <v>3384</v>
      </c>
      <c r="D243" s="548">
        <v>3000</v>
      </c>
      <c r="E243" s="548">
        <v>384</v>
      </c>
      <c r="F243" s="549"/>
      <c r="G243" s="549"/>
    </row>
    <row r="244" ht="23.1" customHeight="1" spans="1:7">
      <c r="A244" s="538">
        <v>2100402</v>
      </c>
      <c r="B244" s="547" t="s">
        <v>297</v>
      </c>
      <c r="C244" s="548">
        <v>336</v>
      </c>
      <c r="D244" s="548">
        <v>308</v>
      </c>
      <c r="E244" s="548">
        <v>28</v>
      </c>
      <c r="F244" s="549"/>
      <c r="G244" s="549"/>
    </row>
    <row r="245" ht="23.1" customHeight="1" spans="1:7">
      <c r="A245" s="538">
        <v>2100403</v>
      </c>
      <c r="B245" s="547" t="s">
        <v>298</v>
      </c>
      <c r="C245" s="548">
        <v>576</v>
      </c>
      <c r="D245" s="548">
        <v>576</v>
      </c>
      <c r="E245" s="548">
        <v>0</v>
      </c>
      <c r="F245" s="549"/>
      <c r="G245" s="549"/>
    </row>
    <row r="246" ht="23.1" customHeight="1" spans="1:7">
      <c r="A246" s="538">
        <v>2100405</v>
      </c>
      <c r="B246" s="547" t="s">
        <v>299</v>
      </c>
      <c r="C246" s="548">
        <v>247</v>
      </c>
      <c r="D246" s="548">
        <v>217</v>
      </c>
      <c r="E246" s="548">
        <v>30</v>
      </c>
      <c r="F246" s="549"/>
      <c r="G246" s="549"/>
    </row>
    <row r="247" ht="23.1" customHeight="1" spans="1:7">
      <c r="A247" s="538">
        <v>2100406</v>
      </c>
      <c r="B247" s="547" t="s">
        <v>300</v>
      </c>
      <c r="C247" s="548">
        <v>38</v>
      </c>
      <c r="D247" s="548">
        <v>38</v>
      </c>
      <c r="E247" s="548">
        <v>0</v>
      </c>
      <c r="F247" s="549"/>
      <c r="G247" s="549"/>
    </row>
    <row r="248" ht="23.1" customHeight="1" spans="1:7">
      <c r="A248" s="538">
        <v>2100408</v>
      </c>
      <c r="B248" s="547" t="s">
        <v>301</v>
      </c>
      <c r="C248" s="548">
        <v>1385</v>
      </c>
      <c r="D248" s="548">
        <v>0</v>
      </c>
      <c r="E248" s="548">
        <v>1385</v>
      </c>
      <c r="F248" s="549"/>
      <c r="G248" s="549"/>
    </row>
    <row r="249" ht="23.1" customHeight="1" spans="1:7">
      <c r="A249" s="538">
        <v>21007</v>
      </c>
      <c r="B249" s="547" t="s">
        <v>302</v>
      </c>
      <c r="C249" s="548">
        <v>1930</v>
      </c>
      <c r="D249" s="548">
        <v>373</v>
      </c>
      <c r="E249" s="548">
        <v>1557</v>
      </c>
      <c r="F249" s="549"/>
      <c r="G249" s="549"/>
    </row>
    <row r="250" ht="23.1" customHeight="1" spans="1:7">
      <c r="A250" s="538">
        <v>2100716</v>
      </c>
      <c r="B250" s="547" t="s">
        <v>303</v>
      </c>
      <c r="C250" s="548">
        <v>373</v>
      </c>
      <c r="D250" s="548">
        <v>373</v>
      </c>
      <c r="E250" s="548">
        <v>0</v>
      </c>
      <c r="F250" s="549"/>
      <c r="G250" s="549"/>
    </row>
    <row r="251" ht="23.1" customHeight="1" spans="1:7">
      <c r="A251" s="538">
        <v>2100717</v>
      </c>
      <c r="B251" s="547" t="s">
        <v>304</v>
      </c>
      <c r="C251" s="548">
        <v>1557</v>
      </c>
      <c r="D251" s="548">
        <v>0</v>
      </c>
      <c r="E251" s="548">
        <v>1557</v>
      </c>
      <c r="F251" s="549"/>
      <c r="G251" s="549"/>
    </row>
    <row r="252" ht="23.1" customHeight="1" spans="1:7">
      <c r="A252" s="538">
        <v>21011</v>
      </c>
      <c r="B252" s="547" t="s">
        <v>305</v>
      </c>
      <c r="C252" s="548">
        <v>13829</v>
      </c>
      <c r="D252" s="548">
        <v>13119</v>
      </c>
      <c r="E252" s="548">
        <v>710</v>
      </c>
      <c r="F252" s="549"/>
      <c r="G252" s="549"/>
    </row>
    <row r="253" ht="23.1" customHeight="1" spans="1:7">
      <c r="A253" s="538">
        <v>2101101</v>
      </c>
      <c r="B253" s="547" t="s">
        <v>306</v>
      </c>
      <c r="C253" s="548">
        <v>8053</v>
      </c>
      <c r="D253" s="548">
        <v>8053</v>
      </c>
      <c r="E253" s="548">
        <v>0</v>
      </c>
      <c r="F253" s="549"/>
      <c r="G253" s="549"/>
    </row>
    <row r="254" ht="23.1" customHeight="1" spans="1:7">
      <c r="A254" s="538">
        <v>2101102</v>
      </c>
      <c r="B254" s="547" t="s">
        <v>307</v>
      </c>
      <c r="C254" s="548">
        <v>4960</v>
      </c>
      <c r="D254" s="548">
        <v>4960</v>
      </c>
      <c r="E254" s="548">
        <v>0</v>
      </c>
      <c r="F254" s="549"/>
      <c r="G254" s="549"/>
    </row>
    <row r="255" ht="23.1" customHeight="1" spans="1:7">
      <c r="A255" s="538">
        <v>2101199</v>
      </c>
      <c r="B255" s="547" t="s">
        <v>308</v>
      </c>
      <c r="C255" s="548">
        <v>816</v>
      </c>
      <c r="D255" s="548">
        <v>106</v>
      </c>
      <c r="E255" s="548">
        <v>710</v>
      </c>
      <c r="F255" s="549"/>
      <c r="G255" s="549"/>
    </row>
    <row r="256" ht="23.1" customHeight="1" spans="1:7">
      <c r="A256" s="538">
        <v>21012</v>
      </c>
      <c r="B256" s="547" t="s">
        <v>309</v>
      </c>
      <c r="C256" s="548">
        <v>204289</v>
      </c>
      <c r="D256" s="548">
        <v>0</v>
      </c>
      <c r="E256" s="548">
        <v>204289</v>
      </c>
      <c r="F256" s="549"/>
      <c r="G256" s="549"/>
    </row>
    <row r="257" ht="23.1" customHeight="1" spans="1:7">
      <c r="A257" s="538">
        <v>2101202</v>
      </c>
      <c r="B257" s="547" t="s">
        <v>310</v>
      </c>
      <c r="C257" s="548">
        <v>203989</v>
      </c>
      <c r="D257" s="548">
        <v>0</v>
      </c>
      <c r="E257" s="548">
        <v>203989</v>
      </c>
      <c r="F257" s="549"/>
      <c r="G257" s="549"/>
    </row>
    <row r="258" ht="23.1" customHeight="1" spans="1:7">
      <c r="A258" s="538">
        <v>2101299</v>
      </c>
      <c r="B258" s="547" t="s">
        <v>311</v>
      </c>
      <c r="C258" s="548">
        <v>300</v>
      </c>
      <c r="D258" s="548">
        <v>0</v>
      </c>
      <c r="E258" s="548">
        <v>300</v>
      </c>
      <c r="F258" s="549"/>
      <c r="G258" s="549"/>
    </row>
    <row r="259" ht="23.1" customHeight="1" spans="1:7">
      <c r="A259" s="538">
        <v>21013</v>
      </c>
      <c r="B259" s="547" t="s">
        <v>312</v>
      </c>
      <c r="C259" s="548">
        <v>572</v>
      </c>
      <c r="D259" s="548">
        <v>0</v>
      </c>
      <c r="E259" s="548">
        <v>572</v>
      </c>
      <c r="F259" s="549"/>
      <c r="G259" s="549"/>
    </row>
    <row r="260" ht="23.1" customHeight="1" spans="1:7">
      <c r="A260" s="538">
        <v>2101301</v>
      </c>
      <c r="B260" s="547" t="s">
        <v>313</v>
      </c>
      <c r="C260" s="548">
        <v>272</v>
      </c>
      <c r="D260" s="548">
        <v>0</v>
      </c>
      <c r="E260" s="548">
        <v>272</v>
      </c>
      <c r="F260" s="549"/>
      <c r="G260" s="549"/>
    </row>
    <row r="261" ht="23.1" customHeight="1" spans="1:7">
      <c r="A261" s="538">
        <v>2101399</v>
      </c>
      <c r="B261" s="547" t="s">
        <v>314</v>
      </c>
      <c r="C261" s="548">
        <v>300</v>
      </c>
      <c r="D261" s="548">
        <v>0</v>
      </c>
      <c r="E261" s="548">
        <v>300</v>
      </c>
      <c r="F261" s="549"/>
      <c r="G261" s="549"/>
    </row>
    <row r="262" ht="23.1" customHeight="1" spans="1:7">
      <c r="A262" s="538">
        <v>21015</v>
      </c>
      <c r="B262" s="547" t="s">
        <v>315</v>
      </c>
      <c r="C262" s="548">
        <v>876</v>
      </c>
      <c r="D262" s="548">
        <v>714</v>
      </c>
      <c r="E262" s="548">
        <v>162</v>
      </c>
      <c r="F262" s="549"/>
      <c r="G262" s="549"/>
    </row>
    <row r="263" ht="23.1" customHeight="1" spans="1:7">
      <c r="A263" s="538">
        <v>2101501</v>
      </c>
      <c r="B263" s="547" t="s">
        <v>132</v>
      </c>
      <c r="C263" s="548">
        <v>421</v>
      </c>
      <c r="D263" s="548">
        <v>357</v>
      </c>
      <c r="E263" s="548">
        <v>64</v>
      </c>
      <c r="F263" s="549"/>
      <c r="G263" s="549"/>
    </row>
    <row r="264" ht="23.1" customHeight="1" spans="1:7">
      <c r="A264" s="538">
        <v>2101550</v>
      </c>
      <c r="B264" s="547" t="s">
        <v>135</v>
      </c>
      <c r="C264" s="548">
        <v>357</v>
      </c>
      <c r="D264" s="548">
        <v>357</v>
      </c>
      <c r="E264" s="548">
        <v>0</v>
      </c>
      <c r="F264" s="549"/>
      <c r="G264" s="549"/>
    </row>
    <row r="265" ht="23.1" customHeight="1" spans="1:7">
      <c r="A265" s="538">
        <v>2101599</v>
      </c>
      <c r="B265" s="547" t="s">
        <v>316</v>
      </c>
      <c r="C265" s="548">
        <v>98</v>
      </c>
      <c r="D265" s="548">
        <v>0</v>
      </c>
      <c r="E265" s="548">
        <v>98</v>
      </c>
      <c r="F265" s="549"/>
      <c r="G265" s="549"/>
    </row>
    <row r="266" ht="23.1" customHeight="1" spans="1:7">
      <c r="A266" s="538">
        <v>211</v>
      </c>
      <c r="B266" s="547" t="s">
        <v>25</v>
      </c>
      <c r="C266" s="548">
        <v>3221</v>
      </c>
      <c r="D266" s="548">
        <v>1783</v>
      </c>
      <c r="E266" s="548">
        <v>1438</v>
      </c>
      <c r="F266" s="549"/>
      <c r="G266" s="549"/>
    </row>
    <row r="267" ht="23.1" customHeight="1" spans="1:7">
      <c r="A267" s="538">
        <v>21101</v>
      </c>
      <c r="B267" s="547" t="s">
        <v>317</v>
      </c>
      <c r="C267" s="548">
        <v>739</v>
      </c>
      <c r="D267" s="548">
        <v>634</v>
      </c>
      <c r="E267" s="548">
        <v>105</v>
      </c>
      <c r="F267" s="549"/>
      <c r="G267" s="549"/>
    </row>
    <row r="268" ht="23.1" customHeight="1" spans="1:7">
      <c r="A268" s="538">
        <v>2110101</v>
      </c>
      <c r="B268" s="547" t="s">
        <v>132</v>
      </c>
      <c r="C268" s="548">
        <v>634</v>
      </c>
      <c r="D268" s="548">
        <v>634</v>
      </c>
      <c r="E268" s="548">
        <v>0</v>
      </c>
      <c r="F268" s="549"/>
      <c r="G268" s="549"/>
    </row>
    <row r="269" ht="23.1" customHeight="1" spans="1:7">
      <c r="A269" s="538">
        <v>21111</v>
      </c>
      <c r="B269" s="547" t="s">
        <v>318</v>
      </c>
      <c r="C269" s="548">
        <v>1330</v>
      </c>
      <c r="D269" s="548">
        <v>1150</v>
      </c>
      <c r="E269" s="548">
        <v>180</v>
      </c>
      <c r="F269" s="549"/>
      <c r="G269" s="549"/>
    </row>
    <row r="270" ht="23.1" customHeight="1" spans="1:7">
      <c r="A270" s="538">
        <v>2111101</v>
      </c>
      <c r="B270" s="547" t="s">
        <v>319</v>
      </c>
      <c r="C270" s="548">
        <v>1150</v>
      </c>
      <c r="D270" s="548">
        <v>1150</v>
      </c>
      <c r="E270" s="548">
        <v>0</v>
      </c>
      <c r="F270" s="549"/>
      <c r="G270" s="549"/>
    </row>
    <row r="271" ht="23.1" customHeight="1" spans="1:7">
      <c r="A271" s="538">
        <v>212</v>
      </c>
      <c r="B271" s="547" t="s">
        <v>27</v>
      </c>
      <c r="C271" s="548">
        <f>D271+E271</f>
        <v>93090</v>
      </c>
      <c r="D271" s="548">
        <v>8968</v>
      </c>
      <c r="E271" s="548">
        <f>74122+10000</f>
        <v>84122</v>
      </c>
      <c r="F271" s="549"/>
      <c r="G271" s="549"/>
    </row>
    <row r="272" ht="23.1" customHeight="1" spans="1:7">
      <c r="A272" s="538">
        <v>21201</v>
      </c>
      <c r="B272" s="547" t="s">
        <v>320</v>
      </c>
      <c r="C272" s="548">
        <v>10286</v>
      </c>
      <c r="D272" s="548">
        <v>4030</v>
      </c>
      <c r="E272" s="548">
        <v>6256</v>
      </c>
      <c r="F272" s="549"/>
      <c r="G272" s="549"/>
    </row>
    <row r="273" ht="23.1" customHeight="1" spans="1:7">
      <c r="A273" s="538">
        <v>2120101</v>
      </c>
      <c r="B273" s="547" t="s">
        <v>132</v>
      </c>
      <c r="C273" s="548">
        <v>1320</v>
      </c>
      <c r="D273" s="548">
        <v>1320</v>
      </c>
      <c r="E273" s="548">
        <v>0</v>
      </c>
      <c r="F273" s="549"/>
      <c r="G273" s="549"/>
    </row>
    <row r="274" ht="23.1" customHeight="1" spans="1:7">
      <c r="A274" s="538">
        <v>2120102</v>
      </c>
      <c r="B274" s="547" t="s">
        <v>133</v>
      </c>
      <c r="C274" s="548">
        <v>4071</v>
      </c>
      <c r="D274" s="548">
        <v>0</v>
      </c>
      <c r="E274" s="548">
        <v>4071</v>
      </c>
      <c r="F274" s="549"/>
      <c r="G274" s="549"/>
    </row>
    <row r="275" ht="23.1" customHeight="1" spans="1:7">
      <c r="A275" s="538">
        <v>2120104</v>
      </c>
      <c r="B275" s="547" t="s">
        <v>321</v>
      </c>
      <c r="C275" s="548">
        <v>2508</v>
      </c>
      <c r="D275" s="548">
        <v>2467</v>
      </c>
      <c r="E275" s="548">
        <v>41</v>
      </c>
      <c r="F275" s="549"/>
      <c r="G275" s="549"/>
    </row>
    <row r="276" ht="23.1" customHeight="1" spans="1:7">
      <c r="A276" s="538">
        <v>2120105</v>
      </c>
      <c r="B276" s="547" t="s">
        <v>322</v>
      </c>
      <c r="C276" s="548">
        <v>332</v>
      </c>
      <c r="D276" s="548">
        <v>0</v>
      </c>
      <c r="E276" s="548">
        <v>332</v>
      </c>
      <c r="F276" s="549"/>
      <c r="G276" s="549"/>
    </row>
    <row r="277" ht="23.1" customHeight="1" spans="1:7">
      <c r="A277" s="538">
        <v>2120106</v>
      </c>
      <c r="B277" s="547" t="s">
        <v>323</v>
      </c>
      <c r="C277" s="548">
        <v>714</v>
      </c>
      <c r="D277" s="548">
        <v>128</v>
      </c>
      <c r="E277" s="548">
        <v>586</v>
      </c>
      <c r="F277" s="549"/>
      <c r="G277" s="549"/>
    </row>
    <row r="278" ht="23.1" customHeight="1" spans="1:7">
      <c r="A278" s="538">
        <v>2120109</v>
      </c>
      <c r="B278" s="547" t="s">
        <v>324</v>
      </c>
      <c r="C278" s="548">
        <v>556</v>
      </c>
      <c r="D278" s="548">
        <v>0</v>
      </c>
      <c r="E278" s="548">
        <v>556</v>
      </c>
      <c r="F278" s="549"/>
      <c r="G278" s="549"/>
    </row>
    <row r="279" ht="23.1" customHeight="1" spans="1:7">
      <c r="A279" s="538">
        <v>2120199</v>
      </c>
      <c r="B279" s="547" t="s">
        <v>325</v>
      </c>
      <c r="C279" s="548">
        <v>784</v>
      </c>
      <c r="D279" s="548">
        <v>115</v>
      </c>
      <c r="E279" s="548">
        <v>669</v>
      </c>
      <c r="F279" s="549"/>
      <c r="G279" s="549"/>
    </row>
    <row r="280" ht="23.1" customHeight="1" spans="1:7">
      <c r="A280" s="538">
        <v>21202</v>
      </c>
      <c r="B280" s="547" t="s">
        <v>326</v>
      </c>
      <c r="C280" s="548">
        <v>0</v>
      </c>
      <c r="D280" s="548" t="s">
        <v>139</v>
      </c>
      <c r="E280" s="548" t="s">
        <v>139</v>
      </c>
      <c r="F280" s="549"/>
      <c r="G280" s="549"/>
    </row>
    <row r="281" ht="23.1" customHeight="1" spans="1:7">
      <c r="A281" s="538">
        <v>2120201</v>
      </c>
      <c r="B281" s="547" t="s">
        <v>327</v>
      </c>
      <c r="C281" s="548">
        <v>0</v>
      </c>
      <c r="D281" s="548" t="s">
        <v>139</v>
      </c>
      <c r="E281" s="548" t="s">
        <v>139</v>
      </c>
      <c r="F281" s="549"/>
      <c r="G281" s="549"/>
    </row>
    <row r="282" ht="23.1" customHeight="1" spans="1:7">
      <c r="A282" s="538">
        <v>21203</v>
      </c>
      <c r="B282" s="547" t="s">
        <v>328</v>
      </c>
      <c r="C282" s="548">
        <f>C283</f>
        <v>72425</v>
      </c>
      <c r="D282" s="548">
        <v>2376</v>
      </c>
      <c r="E282" s="548">
        <f>E283</f>
        <v>70049</v>
      </c>
      <c r="F282" s="549"/>
      <c r="G282" s="549"/>
    </row>
    <row r="283" ht="23.1" customHeight="1" spans="1:7">
      <c r="A283" s="538">
        <v>2120399</v>
      </c>
      <c r="B283" s="547" t="s">
        <v>329</v>
      </c>
      <c r="C283" s="548">
        <f>D283+E283</f>
        <v>72425</v>
      </c>
      <c r="D283" s="548">
        <v>2376</v>
      </c>
      <c r="E283" s="548">
        <f>60049+10000</f>
        <v>70049</v>
      </c>
      <c r="F283" s="549"/>
      <c r="G283" s="549"/>
    </row>
    <row r="284" ht="23.1" customHeight="1" spans="1:7">
      <c r="A284" s="538">
        <v>21205</v>
      </c>
      <c r="B284" s="547" t="s">
        <v>330</v>
      </c>
      <c r="C284" s="548">
        <v>10379</v>
      </c>
      <c r="D284" s="548">
        <v>2562</v>
      </c>
      <c r="E284" s="548">
        <v>7817</v>
      </c>
      <c r="F284" s="549"/>
      <c r="G284" s="549"/>
    </row>
    <row r="285" ht="23.1" customHeight="1" spans="1:7">
      <c r="A285" s="538">
        <v>2120501</v>
      </c>
      <c r="B285" s="547" t="s">
        <v>331</v>
      </c>
      <c r="C285" s="548">
        <v>10379</v>
      </c>
      <c r="D285" s="548">
        <v>2562</v>
      </c>
      <c r="E285" s="548">
        <v>7817</v>
      </c>
      <c r="F285" s="549"/>
      <c r="G285" s="549"/>
    </row>
    <row r="286" ht="23.1" customHeight="1" spans="1:7">
      <c r="A286" s="538">
        <v>21299</v>
      </c>
      <c r="B286" s="547" t="s">
        <v>332</v>
      </c>
      <c r="C286" s="548">
        <v>0</v>
      </c>
      <c r="D286" s="548" t="s">
        <v>139</v>
      </c>
      <c r="E286" s="548" t="s">
        <v>139</v>
      </c>
      <c r="F286" s="549"/>
      <c r="G286" s="549"/>
    </row>
    <row r="287" ht="23.1" customHeight="1" spans="1:7">
      <c r="A287" s="538">
        <v>2129999</v>
      </c>
      <c r="B287" s="547" t="s">
        <v>333</v>
      </c>
      <c r="C287" s="548">
        <v>0</v>
      </c>
      <c r="D287" s="548" t="s">
        <v>139</v>
      </c>
      <c r="E287" s="548" t="s">
        <v>139</v>
      </c>
      <c r="F287" s="549"/>
      <c r="G287" s="549"/>
    </row>
    <row r="288" ht="23.1" customHeight="1" spans="1:7">
      <c r="A288" s="538">
        <v>213</v>
      </c>
      <c r="B288" s="547" t="s">
        <v>29</v>
      </c>
      <c r="C288" s="548">
        <v>36462</v>
      </c>
      <c r="D288" s="548">
        <v>9339</v>
      </c>
      <c r="E288" s="548">
        <v>27123</v>
      </c>
      <c r="F288" s="549"/>
      <c r="G288" s="549"/>
    </row>
    <row r="289" ht="23.1" customHeight="1" spans="1:7">
      <c r="A289" s="538">
        <v>21301</v>
      </c>
      <c r="B289" s="547" t="s">
        <v>334</v>
      </c>
      <c r="C289" s="548">
        <v>4456</v>
      </c>
      <c r="D289" s="548">
        <v>4374</v>
      </c>
      <c r="E289" s="548">
        <v>82</v>
      </c>
      <c r="F289" s="549"/>
      <c r="G289" s="549"/>
    </row>
    <row r="290" ht="23.1" customHeight="1" spans="1:7">
      <c r="A290" s="538">
        <v>2130101</v>
      </c>
      <c r="B290" s="547" t="s">
        <v>132</v>
      </c>
      <c r="C290" s="548">
        <v>1772</v>
      </c>
      <c r="D290" s="548">
        <v>1772</v>
      </c>
      <c r="E290" s="548">
        <v>0</v>
      </c>
      <c r="F290" s="549"/>
      <c r="G290" s="549"/>
    </row>
    <row r="291" ht="23.1" customHeight="1" spans="1:7">
      <c r="A291" s="538">
        <v>2130102</v>
      </c>
      <c r="B291" s="547" t="s">
        <v>133</v>
      </c>
      <c r="C291" s="548">
        <v>41</v>
      </c>
      <c r="D291" s="548">
        <v>0</v>
      </c>
      <c r="E291" s="548">
        <v>41</v>
      </c>
      <c r="F291" s="549"/>
      <c r="G291" s="549"/>
    </row>
    <row r="292" ht="23.1" customHeight="1" spans="1:7">
      <c r="A292" s="538">
        <v>2130104</v>
      </c>
      <c r="B292" s="547" t="s">
        <v>135</v>
      </c>
      <c r="C292" s="548">
        <v>2602</v>
      </c>
      <c r="D292" s="548">
        <v>2602</v>
      </c>
      <c r="E292" s="548">
        <v>0</v>
      </c>
      <c r="F292" s="549"/>
      <c r="G292" s="549"/>
    </row>
    <row r="293" ht="23.1" customHeight="1" spans="1:7">
      <c r="A293" s="538">
        <v>2130106</v>
      </c>
      <c r="B293" s="547" t="s">
        <v>335</v>
      </c>
      <c r="C293" s="548">
        <v>22</v>
      </c>
      <c r="D293" s="548">
        <v>0</v>
      </c>
      <c r="E293" s="548">
        <v>22</v>
      </c>
      <c r="F293" s="549"/>
      <c r="G293" s="549"/>
    </row>
    <row r="294" ht="23.1" customHeight="1" spans="1:7">
      <c r="A294" s="538">
        <v>2130110</v>
      </c>
      <c r="B294" s="547" t="s">
        <v>336</v>
      </c>
      <c r="C294" s="548">
        <v>5</v>
      </c>
      <c r="D294" s="548">
        <v>0</v>
      </c>
      <c r="E294" s="548">
        <v>5</v>
      </c>
      <c r="F294" s="549"/>
      <c r="G294" s="549"/>
    </row>
    <row r="295" ht="23.1" customHeight="1" spans="1:7">
      <c r="A295" s="538">
        <v>21302</v>
      </c>
      <c r="B295" s="547" t="s">
        <v>337</v>
      </c>
      <c r="C295" s="548">
        <v>1395</v>
      </c>
      <c r="D295" s="548">
        <v>945</v>
      </c>
      <c r="E295" s="548">
        <v>450</v>
      </c>
      <c r="F295" s="549"/>
      <c r="G295" s="549"/>
    </row>
    <row r="296" ht="23.1" customHeight="1" spans="1:7">
      <c r="A296" s="538">
        <v>2130201</v>
      </c>
      <c r="B296" s="547" t="s">
        <v>132</v>
      </c>
      <c r="C296" s="548">
        <v>492</v>
      </c>
      <c r="D296" s="548">
        <v>372</v>
      </c>
      <c r="E296" s="548">
        <v>120</v>
      </c>
      <c r="F296" s="549"/>
      <c r="G296" s="549"/>
    </row>
    <row r="297" ht="23.1" customHeight="1" spans="1:7">
      <c r="A297" s="538">
        <v>2130204</v>
      </c>
      <c r="B297" s="547" t="s">
        <v>338</v>
      </c>
      <c r="C297" s="548">
        <v>201</v>
      </c>
      <c r="D297" s="548">
        <v>201</v>
      </c>
      <c r="E297" s="548">
        <v>0</v>
      </c>
      <c r="F297" s="549"/>
      <c r="G297" s="549"/>
    </row>
    <row r="298" ht="23.1" customHeight="1" spans="1:7">
      <c r="A298" s="538">
        <v>2130205</v>
      </c>
      <c r="B298" s="547" t="s">
        <v>339</v>
      </c>
      <c r="C298" s="548">
        <v>312</v>
      </c>
      <c r="D298" s="548">
        <v>91</v>
      </c>
      <c r="E298" s="548">
        <v>221</v>
      </c>
      <c r="F298" s="549"/>
      <c r="G298" s="549"/>
    </row>
    <row r="299" ht="23.1" customHeight="1" spans="1:7">
      <c r="A299" s="538">
        <v>2130206</v>
      </c>
      <c r="B299" s="547" t="s">
        <v>340</v>
      </c>
      <c r="C299" s="548">
        <v>0</v>
      </c>
      <c r="D299" s="548" t="s">
        <v>139</v>
      </c>
      <c r="E299" s="548" t="s">
        <v>139</v>
      </c>
      <c r="F299" s="549"/>
      <c r="G299" s="549"/>
    </row>
    <row r="300" ht="23.1" customHeight="1" spans="1:7">
      <c r="A300" s="538">
        <v>2130212</v>
      </c>
      <c r="B300" s="547" t="s">
        <v>341</v>
      </c>
      <c r="C300" s="548">
        <v>281</v>
      </c>
      <c r="D300" s="548">
        <v>281</v>
      </c>
      <c r="E300" s="548">
        <v>0</v>
      </c>
      <c r="F300" s="549"/>
      <c r="G300" s="549"/>
    </row>
    <row r="301" ht="23.1" customHeight="1" spans="1:7">
      <c r="A301" s="538">
        <v>2130234</v>
      </c>
      <c r="B301" s="547" t="s">
        <v>342</v>
      </c>
      <c r="C301" s="548">
        <v>109</v>
      </c>
      <c r="D301" s="548">
        <v>0</v>
      </c>
      <c r="E301" s="548">
        <v>109</v>
      </c>
      <c r="F301" s="549"/>
      <c r="G301" s="549"/>
    </row>
    <row r="302" ht="23.1" customHeight="1" spans="1:7">
      <c r="A302" s="538">
        <v>2130237</v>
      </c>
      <c r="B302" s="547" t="s">
        <v>343</v>
      </c>
      <c r="C302" s="548">
        <v>0</v>
      </c>
      <c r="D302" s="548" t="s">
        <v>139</v>
      </c>
      <c r="E302" s="548" t="s">
        <v>139</v>
      </c>
      <c r="F302" s="549"/>
      <c r="G302" s="549"/>
    </row>
    <row r="303" ht="23.1" customHeight="1" spans="1:7">
      <c r="A303" s="538">
        <v>21303</v>
      </c>
      <c r="B303" s="547" t="s">
        <v>344</v>
      </c>
      <c r="C303" s="548">
        <v>10733</v>
      </c>
      <c r="D303" s="548">
        <v>3398</v>
      </c>
      <c r="E303" s="548">
        <v>7335</v>
      </c>
      <c r="F303" s="549"/>
      <c r="G303" s="549"/>
    </row>
    <row r="304" ht="23.1" customHeight="1" spans="1:7">
      <c r="A304" s="538">
        <v>2130301</v>
      </c>
      <c r="B304" s="547" t="s">
        <v>132</v>
      </c>
      <c r="C304" s="548">
        <v>824</v>
      </c>
      <c r="D304" s="548">
        <v>824</v>
      </c>
      <c r="E304" s="548">
        <v>0</v>
      </c>
      <c r="F304" s="549"/>
      <c r="G304" s="549"/>
    </row>
    <row r="305" ht="23.1" customHeight="1" spans="1:7">
      <c r="A305" s="538">
        <v>2130302</v>
      </c>
      <c r="B305" s="547" t="s">
        <v>133</v>
      </c>
      <c r="C305" s="548">
        <v>173</v>
      </c>
      <c r="D305" s="548">
        <v>0</v>
      </c>
      <c r="E305" s="548">
        <v>173</v>
      </c>
      <c r="F305" s="549"/>
      <c r="G305" s="549"/>
    </row>
    <row r="306" ht="23.1" customHeight="1" spans="1:7">
      <c r="A306" s="538">
        <v>2130304</v>
      </c>
      <c r="B306" s="547" t="s">
        <v>345</v>
      </c>
      <c r="C306" s="548">
        <v>218</v>
      </c>
      <c r="D306" s="548">
        <v>0</v>
      </c>
      <c r="E306" s="548">
        <v>218</v>
      </c>
      <c r="F306" s="549"/>
      <c r="G306" s="549"/>
    </row>
    <row r="307" ht="23.1" customHeight="1" spans="1:7">
      <c r="A307" s="538">
        <v>2130306</v>
      </c>
      <c r="B307" s="547" t="s">
        <v>346</v>
      </c>
      <c r="C307" s="548">
        <v>2525</v>
      </c>
      <c r="D307" s="548">
        <v>0</v>
      </c>
      <c r="E307" s="548">
        <v>2525</v>
      </c>
      <c r="F307" s="549"/>
      <c r="G307" s="549"/>
    </row>
    <row r="308" ht="23.1" customHeight="1" spans="1:7">
      <c r="A308" s="538">
        <v>2130309</v>
      </c>
      <c r="B308" s="547" t="s">
        <v>347</v>
      </c>
      <c r="C308" s="548">
        <v>1196</v>
      </c>
      <c r="D308" s="548">
        <v>1181</v>
      </c>
      <c r="E308" s="548">
        <v>15</v>
      </c>
      <c r="F308" s="549"/>
      <c r="G308" s="549"/>
    </row>
    <row r="309" ht="23.1" customHeight="1" spans="1:7">
      <c r="A309" s="538">
        <v>2130310</v>
      </c>
      <c r="B309" s="547" t="s">
        <v>348</v>
      </c>
      <c r="C309" s="548">
        <v>638</v>
      </c>
      <c r="D309" s="548">
        <v>0</v>
      </c>
      <c r="E309" s="548">
        <v>638</v>
      </c>
      <c r="F309" s="549"/>
      <c r="G309" s="549"/>
    </row>
    <row r="310" ht="23.1" customHeight="1" spans="1:7">
      <c r="A310" s="538">
        <v>2130311</v>
      </c>
      <c r="B310" s="547" t="s">
        <v>349</v>
      </c>
      <c r="C310" s="548">
        <v>1536</v>
      </c>
      <c r="D310" s="548">
        <v>1020</v>
      </c>
      <c r="E310" s="548">
        <v>516</v>
      </c>
      <c r="F310" s="549"/>
      <c r="G310" s="549"/>
    </row>
    <row r="311" ht="23.1" customHeight="1" spans="1:7">
      <c r="A311" s="538">
        <v>2130315</v>
      </c>
      <c r="B311" s="547" t="s">
        <v>350</v>
      </c>
      <c r="C311" s="548">
        <v>374</v>
      </c>
      <c r="D311" s="548">
        <v>374</v>
      </c>
      <c r="E311" s="548">
        <v>0</v>
      </c>
      <c r="F311" s="549"/>
      <c r="G311" s="549"/>
    </row>
    <row r="312" ht="23.1" customHeight="1" spans="1:7">
      <c r="A312" s="538">
        <v>2130316</v>
      </c>
      <c r="B312" s="547" t="s">
        <v>351</v>
      </c>
      <c r="C312" s="548">
        <v>9</v>
      </c>
      <c r="D312" s="548">
        <v>0</v>
      </c>
      <c r="E312" s="548">
        <v>9</v>
      </c>
      <c r="F312" s="549"/>
      <c r="G312" s="549"/>
    </row>
    <row r="313" ht="23.1" customHeight="1" spans="1:7">
      <c r="A313" s="538">
        <v>2130399</v>
      </c>
      <c r="B313" s="547" t="s">
        <v>352</v>
      </c>
      <c r="C313" s="548">
        <v>2243</v>
      </c>
      <c r="D313" s="548">
        <v>0</v>
      </c>
      <c r="E313" s="548">
        <v>2243</v>
      </c>
      <c r="F313" s="549"/>
      <c r="G313" s="549"/>
    </row>
    <row r="314" ht="23.1" customHeight="1" spans="1:7">
      <c r="A314" s="538">
        <v>21305</v>
      </c>
      <c r="B314" s="547" t="s">
        <v>353</v>
      </c>
      <c r="C314" s="548">
        <v>16000</v>
      </c>
      <c r="D314" s="548">
        <v>622</v>
      </c>
      <c r="E314" s="548">
        <v>15378</v>
      </c>
      <c r="F314" s="549"/>
      <c r="G314" s="549"/>
    </row>
    <row r="315" ht="23.1" customHeight="1" spans="1:7">
      <c r="A315" s="538">
        <v>2130501</v>
      </c>
      <c r="B315" s="547" t="s">
        <v>132</v>
      </c>
      <c r="C315" s="548">
        <v>489</v>
      </c>
      <c r="D315" s="548">
        <v>489</v>
      </c>
      <c r="E315" s="548">
        <v>0</v>
      </c>
      <c r="F315" s="549"/>
      <c r="G315" s="549"/>
    </row>
    <row r="316" ht="23.1" customHeight="1" spans="1:7">
      <c r="A316" s="538">
        <v>2130502</v>
      </c>
      <c r="B316" s="547" t="s">
        <v>133</v>
      </c>
      <c r="C316" s="548">
        <v>78</v>
      </c>
      <c r="D316" s="548">
        <v>0</v>
      </c>
      <c r="E316" s="548">
        <v>78</v>
      </c>
      <c r="F316" s="549"/>
      <c r="G316" s="549"/>
    </row>
    <row r="317" ht="23.1" customHeight="1" spans="1:7">
      <c r="A317" s="538">
        <v>2130550</v>
      </c>
      <c r="B317" s="547" t="s">
        <v>135</v>
      </c>
      <c r="C317" s="548">
        <v>133</v>
      </c>
      <c r="D317" s="548">
        <v>133</v>
      </c>
      <c r="E317" s="548">
        <v>0</v>
      </c>
      <c r="F317" s="549"/>
      <c r="G317" s="549"/>
    </row>
    <row r="318" ht="23.1" customHeight="1" spans="1:7">
      <c r="A318" s="538">
        <v>21307</v>
      </c>
      <c r="B318" s="547" t="s">
        <v>354</v>
      </c>
      <c r="C318" s="548">
        <v>3056</v>
      </c>
      <c r="D318" s="548">
        <v>0</v>
      </c>
      <c r="E318" s="548">
        <v>3056</v>
      </c>
      <c r="F318" s="549"/>
      <c r="G318" s="549"/>
    </row>
    <row r="319" ht="23.1" customHeight="1" spans="1:7">
      <c r="A319" s="538">
        <v>2130705</v>
      </c>
      <c r="B319" s="547" t="s">
        <v>355</v>
      </c>
      <c r="C319" s="548">
        <v>3056</v>
      </c>
      <c r="D319" s="548">
        <v>0</v>
      </c>
      <c r="E319" s="548">
        <v>3056</v>
      </c>
      <c r="F319" s="549"/>
      <c r="G319" s="549"/>
    </row>
    <row r="320" ht="23.1" customHeight="1" spans="1:7">
      <c r="A320" s="538">
        <v>21308</v>
      </c>
      <c r="B320" s="547" t="s">
        <v>356</v>
      </c>
      <c r="C320" s="548">
        <v>821</v>
      </c>
      <c r="D320" s="548">
        <v>0</v>
      </c>
      <c r="E320" s="548">
        <v>821</v>
      </c>
      <c r="F320" s="549"/>
      <c r="G320" s="549"/>
    </row>
    <row r="321" ht="23.1" customHeight="1" spans="1:7">
      <c r="A321" s="538">
        <v>2130803</v>
      </c>
      <c r="B321" s="547" t="s">
        <v>357</v>
      </c>
      <c r="C321" s="548">
        <v>91</v>
      </c>
      <c r="D321" s="548">
        <v>0</v>
      </c>
      <c r="E321" s="548">
        <v>91</v>
      </c>
      <c r="F321" s="549"/>
      <c r="G321" s="549"/>
    </row>
    <row r="322" ht="23.1" customHeight="1" spans="1:7">
      <c r="A322" s="538">
        <v>2130804</v>
      </c>
      <c r="B322" s="547" t="s">
        <v>358</v>
      </c>
      <c r="C322" s="548">
        <v>730</v>
      </c>
      <c r="D322" s="548">
        <v>0</v>
      </c>
      <c r="E322" s="548">
        <v>730</v>
      </c>
      <c r="F322" s="549"/>
      <c r="G322" s="549"/>
    </row>
    <row r="323" ht="23.1" customHeight="1" spans="1:7">
      <c r="A323" s="538">
        <v>214</v>
      </c>
      <c r="B323" s="547" t="s">
        <v>31</v>
      </c>
      <c r="C323" s="548">
        <v>9580</v>
      </c>
      <c r="D323" s="548">
        <v>669</v>
      </c>
      <c r="E323" s="548">
        <v>8911</v>
      </c>
      <c r="F323" s="549"/>
      <c r="G323" s="549"/>
    </row>
    <row r="324" ht="23.1" customHeight="1" spans="1:7">
      <c r="A324" s="538">
        <v>21401</v>
      </c>
      <c r="B324" s="547" t="s">
        <v>359</v>
      </c>
      <c r="C324" s="548">
        <v>8440</v>
      </c>
      <c r="D324" s="548">
        <v>669</v>
      </c>
      <c r="E324" s="548">
        <v>7771</v>
      </c>
      <c r="F324" s="549"/>
      <c r="G324" s="549"/>
    </row>
    <row r="325" ht="23.1" customHeight="1" spans="1:7">
      <c r="A325" s="538">
        <v>2140101</v>
      </c>
      <c r="B325" s="547" t="s">
        <v>132</v>
      </c>
      <c r="C325" s="548">
        <v>615</v>
      </c>
      <c r="D325" s="548">
        <v>615</v>
      </c>
      <c r="E325" s="548">
        <v>0</v>
      </c>
      <c r="F325" s="549"/>
      <c r="G325" s="549"/>
    </row>
    <row r="326" ht="23.1" customHeight="1" spans="1:7">
      <c r="A326" s="538">
        <v>2140104</v>
      </c>
      <c r="B326" s="547" t="s">
        <v>360</v>
      </c>
      <c r="C326" s="548">
        <v>1000</v>
      </c>
      <c r="D326" s="548">
        <v>0</v>
      </c>
      <c r="E326" s="548">
        <v>1000</v>
      </c>
      <c r="F326" s="549"/>
      <c r="G326" s="549"/>
    </row>
    <row r="327" ht="23.1" customHeight="1" spans="1:7">
      <c r="A327" s="538">
        <v>2140106</v>
      </c>
      <c r="B327" s="547" t="s">
        <v>361</v>
      </c>
      <c r="C327" s="548">
        <v>5407</v>
      </c>
      <c r="D327" s="548">
        <v>0</v>
      </c>
      <c r="E327" s="548">
        <v>5407</v>
      </c>
      <c r="F327" s="549"/>
      <c r="G327" s="549"/>
    </row>
    <row r="328" ht="23.1" customHeight="1" spans="1:7">
      <c r="A328" s="538">
        <v>2140110</v>
      </c>
      <c r="B328" s="547" t="s">
        <v>362</v>
      </c>
      <c r="C328" s="548">
        <v>1358</v>
      </c>
      <c r="D328" s="548">
        <v>0</v>
      </c>
      <c r="E328" s="548">
        <v>1358</v>
      </c>
      <c r="F328" s="549"/>
      <c r="G328" s="549"/>
    </row>
    <row r="329" ht="23.1" customHeight="1" spans="1:7">
      <c r="A329" s="538">
        <v>2140112</v>
      </c>
      <c r="B329" s="547" t="s">
        <v>363</v>
      </c>
      <c r="C329" s="548">
        <v>6</v>
      </c>
      <c r="D329" s="548">
        <v>0</v>
      </c>
      <c r="E329" s="548">
        <v>6</v>
      </c>
      <c r="F329" s="549"/>
      <c r="G329" s="549"/>
    </row>
    <row r="330" ht="23.1" customHeight="1" spans="1:7">
      <c r="A330" s="538">
        <v>2140131</v>
      </c>
      <c r="B330" s="547" t="s">
        <v>364</v>
      </c>
      <c r="C330" s="548">
        <v>54</v>
      </c>
      <c r="D330" s="548">
        <v>54</v>
      </c>
      <c r="E330" s="548">
        <v>0</v>
      </c>
      <c r="F330" s="549"/>
      <c r="G330" s="549"/>
    </row>
    <row r="331" ht="23.1" customHeight="1" spans="1:7">
      <c r="A331" s="538">
        <v>2140199</v>
      </c>
      <c r="B331" s="547" t="s">
        <v>365</v>
      </c>
      <c r="C331" s="548">
        <v>0</v>
      </c>
      <c r="D331" s="548" t="s">
        <v>139</v>
      </c>
      <c r="E331" s="548" t="s">
        <v>139</v>
      </c>
      <c r="F331" s="549"/>
      <c r="G331" s="549"/>
    </row>
    <row r="332" ht="23.1" customHeight="1" spans="1:7">
      <c r="A332" s="538">
        <v>21499</v>
      </c>
      <c r="B332" s="547" t="s">
        <v>366</v>
      </c>
      <c r="C332" s="548">
        <v>1120</v>
      </c>
      <c r="D332" s="548">
        <v>0</v>
      </c>
      <c r="E332" s="548">
        <v>1120</v>
      </c>
      <c r="F332" s="549"/>
      <c r="G332" s="549"/>
    </row>
    <row r="333" ht="23.1" customHeight="1" spans="1:7">
      <c r="A333" s="538">
        <v>2149999</v>
      </c>
      <c r="B333" s="547" t="s">
        <v>367</v>
      </c>
      <c r="C333" s="548">
        <v>1120</v>
      </c>
      <c r="D333" s="548">
        <v>0</v>
      </c>
      <c r="E333" s="548">
        <v>1120</v>
      </c>
      <c r="F333" s="549"/>
      <c r="G333" s="549"/>
    </row>
    <row r="334" ht="23.1" customHeight="1" spans="1:7">
      <c r="A334" s="538">
        <v>215</v>
      </c>
      <c r="B334" s="547" t="s">
        <v>33</v>
      </c>
      <c r="C334" s="548">
        <v>1562</v>
      </c>
      <c r="D334" s="548">
        <v>1562</v>
      </c>
      <c r="E334" s="548">
        <v>0</v>
      </c>
      <c r="F334" s="549"/>
      <c r="G334" s="549"/>
    </row>
    <row r="335" ht="23.1" customHeight="1" spans="1:7">
      <c r="A335" s="538">
        <v>21501</v>
      </c>
      <c r="B335" s="547" t="s">
        <v>368</v>
      </c>
      <c r="C335" s="548">
        <v>180</v>
      </c>
      <c r="D335" s="548">
        <v>180</v>
      </c>
      <c r="E335" s="548">
        <v>0</v>
      </c>
      <c r="F335" s="549"/>
      <c r="G335" s="549"/>
    </row>
    <row r="336" ht="23.1" customHeight="1" spans="1:7">
      <c r="A336" s="538">
        <v>2150199</v>
      </c>
      <c r="B336" s="547" t="s">
        <v>369</v>
      </c>
      <c r="C336" s="548">
        <v>180</v>
      </c>
      <c r="D336" s="548">
        <v>180</v>
      </c>
      <c r="E336" s="548">
        <v>0</v>
      </c>
      <c r="F336" s="549"/>
      <c r="G336" s="549"/>
    </row>
    <row r="337" ht="23.1" customHeight="1" spans="1:7">
      <c r="A337" s="538">
        <v>21505</v>
      </c>
      <c r="B337" s="547" t="s">
        <v>370</v>
      </c>
      <c r="C337" s="548">
        <v>854</v>
      </c>
      <c r="D337" s="548">
        <v>854</v>
      </c>
      <c r="E337" s="548">
        <v>0</v>
      </c>
      <c r="F337" s="549"/>
      <c r="G337" s="549"/>
    </row>
    <row r="338" ht="23.1" customHeight="1" spans="1:7">
      <c r="A338" s="538">
        <v>2150501</v>
      </c>
      <c r="B338" s="547" t="s">
        <v>132</v>
      </c>
      <c r="C338" s="548">
        <v>574</v>
      </c>
      <c r="D338" s="548">
        <v>574</v>
      </c>
      <c r="E338" s="548">
        <v>0</v>
      </c>
      <c r="F338" s="549"/>
      <c r="G338" s="549"/>
    </row>
    <row r="339" ht="23.1" customHeight="1" spans="1:7">
      <c r="A339" s="538">
        <v>2150599</v>
      </c>
      <c r="B339" s="547" t="s">
        <v>371</v>
      </c>
      <c r="C339" s="548">
        <v>280</v>
      </c>
      <c r="D339" s="548">
        <v>280</v>
      </c>
      <c r="E339" s="548">
        <v>0</v>
      </c>
      <c r="F339" s="549"/>
      <c r="G339" s="549"/>
    </row>
    <row r="340" ht="23.1" customHeight="1" spans="1:7">
      <c r="A340" s="538">
        <v>21507</v>
      </c>
      <c r="B340" s="547" t="s">
        <v>372</v>
      </c>
      <c r="C340" s="548">
        <v>461</v>
      </c>
      <c r="D340" s="548">
        <v>461</v>
      </c>
      <c r="E340" s="548">
        <v>0</v>
      </c>
      <c r="F340" s="549"/>
      <c r="G340" s="549"/>
    </row>
    <row r="341" ht="23.1" customHeight="1" spans="1:7">
      <c r="A341" s="538">
        <v>2150701</v>
      </c>
      <c r="B341" s="547" t="s">
        <v>132</v>
      </c>
      <c r="C341" s="548">
        <v>461</v>
      </c>
      <c r="D341" s="548">
        <v>461</v>
      </c>
      <c r="E341" s="548">
        <v>0</v>
      </c>
      <c r="F341" s="549"/>
      <c r="G341" s="549"/>
    </row>
    <row r="342" ht="23.1" customHeight="1" spans="1:7">
      <c r="A342" s="538">
        <v>21508</v>
      </c>
      <c r="B342" s="547" t="s">
        <v>373</v>
      </c>
      <c r="C342" s="548">
        <v>0</v>
      </c>
      <c r="D342" s="548" t="s">
        <v>139</v>
      </c>
      <c r="E342" s="548" t="s">
        <v>139</v>
      </c>
      <c r="F342" s="549"/>
      <c r="G342" s="549"/>
    </row>
    <row r="343" ht="23.1" customHeight="1" spans="1:7">
      <c r="A343" s="538">
        <v>2150899</v>
      </c>
      <c r="B343" s="547" t="s">
        <v>374</v>
      </c>
      <c r="C343" s="548">
        <v>0</v>
      </c>
      <c r="D343" s="548" t="s">
        <v>139</v>
      </c>
      <c r="E343" s="548" t="s">
        <v>139</v>
      </c>
      <c r="F343" s="549"/>
      <c r="G343" s="549"/>
    </row>
    <row r="344" ht="23.1" customHeight="1" spans="1:7">
      <c r="A344" s="538">
        <v>21599</v>
      </c>
      <c r="B344" s="547" t="s">
        <v>375</v>
      </c>
      <c r="C344" s="548">
        <v>67</v>
      </c>
      <c r="D344" s="548">
        <v>67</v>
      </c>
      <c r="E344" s="548">
        <v>0</v>
      </c>
      <c r="F344" s="549"/>
      <c r="G344" s="549"/>
    </row>
    <row r="345" ht="23.1" customHeight="1" spans="1:7">
      <c r="A345" s="538">
        <v>2159999</v>
      </c>
      <c r="B345" s="547" t="s">
        <v>376</v>
      </c>
      <c r="C345" s="548">
        <v>67</v>
      </c>
      <c r="D345" s="548">
        <v>67</v>
      </c>
      <c r="E345" s="548">
        <v>0</v>
      </c>
      <c r="F345" s="549"/>
      <c r="G345" s="549"/>
    </row>
    <row r="346" ht="23.1" customHeight="1" spans="1:7">
      <c r="A346" s="538">
        <v>216</v>
      </c>
      <c r="B346" s="547" t="s">
        <v>35</v>
      </c>
      <c r="C346" s="548">
        <v>1880</v>
      </c>
      <c r="D346" s="548">
        <v>580</v>
      </c>
      <c r="E346" s="548">
        <v>1300</v>
      </c>
      <c r="F346" s="549"/>
      <c r="G346" s="549"/>
    </row>
    <row r="347" ht="23.1" customHeight="1" spans="1:7">
      <c r="A347" s="538">
        <v>21602</v>
      </c>
      <c r="B347" s="547" t="s">
        <v>377</v>
      </c>
      <c r="C347" s="548">
        <v>513</v>
      </c>
      <c r="D347" s="548">
        <v>513</v>
      </c>
      <c r="E347" s="548">
        <v>0</v>
      </c>
      <c r="F347" s="549"/>
      <c r="G347" s="549"/>
    </row>
    <row r="348" ht="23.1" customHeight="1" spans="1:7">
      <c r="A348" s="538">
        <v>2160201</v>
      </c>
      <c r="B348" s="547" t="s">
        <v>132</v>
      </c>
      <c r="C348" s="548">
        <v>137</v>
      </c>
      <c r="D348" s="548">
        <v>137</v>
      </c>
      <c r="E348" s="548">
        <v>0</v>
      </c>
      <c r="F348" s="549"/>
      <c r="G348" s="549"/>
    </row>
    <row r="349" ht="23.1" customHeight="1" spans="1:7">
      <c r="A349" s="538">
        <v>2160250</v>
      </c>
      <c r="B349" s="547" t="s">
        <v>135</v>
      </c>
      <c r="C349" s="548">
        <v>376</v>
      </c>
      <c r="D349" s="548">
        <v>376</v>
      </c>
      <c r="E349" s="548">
        <v>0</v>
      </c>
      <c r="F349" s="549"/>
      <c r="G349" s="549"/>
    </row>
    <row r="350" ht="23.1" customHeight="1" spans="1:7">
      <c r="A350" s="538">
        <v>21699</v>
      </c>
      <c r="B350" s="547" t="s">
        <v>378</v>
      </c>
      <c r="C350" s="548">
        <v>1368</v>
      </c>
      <c r="D350" s="548">
        <v>68</v>
      </c>
      <c r="E350" s="548">
        <v>1300</v>
      </c>
      <c r="F350" s="549"/>
      <c r="G350" s="549"/>
    </row>
    <row r="351" ht="23.1" customHeight="1" spans="1:7">
      <c r="A351" s="538">
        <v>2169999</v>
      </c>
      <c r="B351" s="547" t="s">
        <v>379</v>
      </c>
      <c r="C351" s="548">
        <v>1368</v>
      </c>
      <c r="D351" s="548">
        <v>68</v>
      </c>
      <c r="E351" s="548">
        <v>1300</v>
      </c>
      <c r="F351" s="549"/>
      <c r="G351" s="549"/>
    </row>
    <row r="352" ht="23.1" customHeight="1" spans="1:7">
      <c r="A352" s="538">
        <v>217</v>
      </c>
      <c r="B352" s="547" t="s">
        <v>37</v>
      </c>
      <c r="C352" s="548">
        <v>451</v>
      </c>
      <c r="D352" s="548">
        <v>451</v>
      </c>
      <c r="E352" s="548">
        <v>0</v>
      </c>
      <c r="F352" s="549"/>
      <c r="G352" s="549"/>
    </row>
    <row r="353" ht="23.1" customHeight="1" spans="1:7">
      <c r="A353" s="538">
        <v>21799</v>
      </c>
      <c r="B353" s="547" t="s">
        <v>380</v>
      </c>
      <c r="C353" s="548">
        <v>451</v>
      </c>
      <c r="D353" s="548">
        <v>451</v>
      </c>
      <c r="E353" s="548">
        <v>0</v>
      </c>
      <c r="F353" s="549"/>
      <c r="G353" s="549"/>
    </row>
    <row r="354" ht="23.1" customHeight="1" spans="1:7">
      <c r="A354" s="538">
        <v>2179999</v>
      </c>
      <c r="B354" s="547" t="s">
        <v>381</v>
      </c>
      <c r="C354" s="548">
        <v>451</v>
      </c>
      <c r="D354" s="548">
        <v>451</v>
      </c>
      <c r="E354" s="548">
        <v>0</v>
      </c>
      <c r="F354" s="549"/>
      <c r="G354" s="549"/>
    </row>
    <row r="355" ht="23.1" customHeight="1" spans="1:7">
      <c r="A355" s="538">
        <v>220</v>
      </c>
      <c r="B355" s="547" t="s">
        <v>39</v>
      </c>
      <c r="C355" s="548">
        <v>9444</v>
      </c>
      <c r="D355" s="548">
        <v>5967</v>
      </c>
      <c r="E355" s="548">
        <v>3477</v>
      </c>
      <c r="F355" s="549"/>
      <c r="G355" s="549"/>
    </row>
    <row r="356" ht="23.1" customHeight="1" spans="1:7">
      <c r="A356" s="538">
        <v>22001</v>
      </c>
      <c r="B356" s="547" t="s">
        <v>382</v>
      </c>
      <c r="C356" s="548">
        <v>8692</v>
      </c>
      <c r="D356" s="548">
        <v>5633</v>
      </c>
      <c r="E356" s="548">
        <v>3059</v>
      </c>
      <c r="F356" s="549"/>
      <c r="G356" s="549"/>
    </row>
    <row r="357" ht="23.1" customHeight="1" spans="1:7">
      <c r="A357" s="538">
        <v>2200101</v>
      </c>
      <c r="B357" s="547" t="s">
        <v>132</v>
      </c>
      <c r="C357" s="548">
        <v>2755</v>
      </c>
      <c r="D357" s="548">
        <v>2755</v>
      </c>
      <c r="E357" s="548">
        <v>0</v>
      </c>
      <c r="F357" s="549"/>
      <c r="G357" s="549"/>
    </row>
    <row r="358" ht="23.1" customHeight="1" spans="1:7">
      <c r="A358" s="538">
        <v>2200102</v>
      </c>
      <c r="B358" s="547" t="s">
        <v>133</v>
      </c>
      <c r="C358" s="548">
        <v>3059</v>
      </c>
      <c r="D358" s="548">
        <v>0</v>
      </c>
      <c r="E358" s="548">
        <v>3059</v>
      </c>
      <c r="F358" s="549"/>
      <c r="G358" s="549"/>
    </row>
    <row r="359" ht="23.1" customHeight="1" spans="1:7">
      <c r="A359" s="538">
        <v>2200129</v>
      </c>
      <c r="B359" s="547" t="s">
        <v>383</v>
      </c>
      <c r="C359" s="548">
        <v>113</v>
      </c>
      <c r="D359" s="548">
        <v>113</v>
      </c>
      <c r="E359" s="548">
        <v>0</v>
      </c>
      <c r="F359" s="549"/>
      <c r="G359" s="549"/>
    </row>
    <row r="360" ht="23.1" customHeight="1" spans="1:7">
      <c r="A360" s="538">
        <v>2200150</v>
      </c>
      <c r="B360" s="547" t="s">
        <v>135</v>
      </c>
      <c r="C360" s="548">
        <v>2766</v>
      </c>
      <c r="D360" s="548">
        <v>2766</v>
      </c>
      <c r="E360" s="548">
        <v>0</v>
      </c>
      <c r="F360" s="549"/>
      <c r="G360" s="549"/>
    </row>
    <row r="361" ht="23.1" customHeight="1" spans="1:7">
      <c r="A361" s="538">
        <v>22005</v>
      </c>
      <c r="B361" s="547" t="s">
        <v>384</v>
      </c>
      <c r="C361" s="548">
        <v>752</v>
      </c>
      <c r="D361" s="548">
        <v>334</v>
      </c>
      <c r="E361" s="548">
        <v>418</v>
      </c>
      <c r="F361" s="549"/>
      <c r="G361" s="549"/>
    </row>
    <row r="362" ht="23.1" customHeight="1" spans="1:7">
      <c r="A362" s="538">
        <v>2200599</v>
      </c>
      <c r="B362" s="547" t="s">
        <v>385</v>
      </c>
      <c r="C362" s="548">
        <v>334</v>
      </c>
      <c r="D362" s="548">
        <v>334</v>
      </c>
      <c r="E362" s="548">
        <v>0</v>
      </c>
      <c r="F362" s="549"/>
      <c r="G362" s="549"/>
    </row>
    <row r="363" ht="23.1" customHeight="1" spans="1:7">
      <c r="A363" s="538">
        <v>221</v>
      </c>
      <c r="B363" s="547" t="s">
        <v>41</v>
      </c>
      <c r="C363" s="548">
        <v>52924</v>
      </c>
      <c r="D363" s="548">
        <v>24746</v>
      </c>
      <c r="E363" s="548">
        <v>28178</v>
      </c>
      <c r="F363" s="549"/>
      <c r="G363" s="549"/>
    </row>
    <row r="364" ht="23.1" customHeight="1" spans="1:7">
      <c r="A364" s="538">
        <v>22101</v>
      </c>
      <c r="B364" s="547" t="s">
        <v>386</v>
      </c>
      <c r="C364" s="548">
        <v>26902</v>
      </c>
      <c r="D364" s="548">
        <v>0</v>
      </c>
      <c r="E364" s="548">
        <v>26902</v>
      </c>
      <c r="F364" s="549"/>
      <c r="G364" s="549"/>
    </row>
    <row r="365" ht="23.1" customHeight="1" spans="1:7">
      <c r="A365" s="538">
        <v>2210103</v>
      </c>
      <c r="B365" s="547" t="s">
        <v>387</v>
      </c>
      <c r="C365" s="548">
        <v>25414</v>
      </c>
      <c r="D365" s="548">
        <v>0</v>
      </c>
      <c r="E365" s="548">
        <v>25414</v>
      </c>
      <c r="F365" s="549"/>
      <c r="G365" s="549"/>
    </row>
    <row r="366" ht="23.1" customHeight="1" spans="1:7">
      <c r="A366" s="538">
        <v>22102</v>
      </c>
      <c r="B366" s="547" t="s">
        <v>388</v>
      </c>
      <c r="C366" s="548">
        <v>24115</v>
      </c>
      <c r="D366" s="548">
        <v>24115</v>
      </c>
      <c r="E366" s="548">
        <v>0</v>
      </c>
      <c r="F366" s="549"/>
      <c r="G366" s="549"/>
    </row>
    <row r="367" ht="23.1" customHeight="1" spans="1:7">
      <c r="A367" s="538">
        <v>2210201</v>
      </c>
      <c r="B367" s="547" t="s">
        <v>389</v>
      </c>
      <c r="C367" s="548">
        <v>24115</v>
      </c>
      <c r="D367" s="548">
        <v>24115</v>
      </c>
      <c r="E367" s="548">
        <v>0</v>
      </c>
      <c r="F367" s="549"/>
      <c r="G367" s="549"/>
    </row>
    <row r="368" ht="23.1" customHeight="1" spans="1:7">
      <c r="A368" s="538">
        <v>22103</v>
      </c>
      <c r="B368" s="547" t="s">
        <v>390</v>
      </c>
      <c r="C368" s="548">
        <v>1908</v>
      </c>
      <c r="D368" s="548">
        <v>631</v>
      </c>
      <c r="E368" s="548">
        <v>1277</v>
      </c>
      <c r="F368" s="549"/>
      <c r="G368" s="549"/>
    </row>
    <row r="369" ht="23.1" customHeight="1" spans="1:7">
      <c r="A369" s="538">
        <v>2210302</v>
      </c>
      <c r="B369" s="547" t="s">
        <v>391</v>
      </c>
      <c r="C369" s="548">
        <v>1156</v>
      </c>
      <c r="D369" s="548">
        <v>0</v>
      </c>
      <c r="E369" s="548">
        <v>1156</v>
      </c>
      <c r="F369" s="549"/>
      <c r="G369" s="549"/>
    </row>
    <row r="370" ht="23.1" customHeight="1" spans="1:7">
      <c r="A370" s="538">
        <v>2210399</v>
      </c>
      <c r="B370" s="547" t="s">
        <v>392</v>
      </c>
      <c r="C370" s="548">
        <v>752</v>
      </c>
      <c r="D370" s="548">
        <v>631</v>
      </c>
      <c r="E370" s="548">
        <v>121</v>
      </c>
      <c r="F370" s="549"/>
      <c r="G370" s="549"/>
    </row>
    <row r="371" ht="23.1" customHeight="1" spans="1:7">
      <c r="A371" s="538">
        <v>222</v>
      </c>
      <c r="B371" s="547" t="s">
        <v>43</v>
      </c>
      <c r="C371" s="548">
        <v>1895</v>
      </c>
      <c r="D371" s="548">
        <v>798</v>
      </c>
      <c r="E371" s="548">
        <v>1097</v>
      </c>
      <c r="F371" s="549"/>
      <c r="G371" s="549"/>
    </row>
    <row r="372" ht="23.1" customHeight="1" spans="1:7">
      <c r="A372" s="538">
        <v>22201</v>
      </c>
      <c r="B372" s="547" t="s">
        <v>393</v>
      </c>
      <c r="C372" s="548">
        <v>895</v>
      </c>
      <c r="D372" s="548">
        <v>798</v>
      </c>
      <c r="E372" s="548">
        <v>97</v>
      </c>
      <c r="F372" s="549"/>
      <c r="G372" s="549"/>
    </row>
    <row r="373" ht="23.1" customHeight="1" spans="1:7">
      <c r="A373" s="538">
        <v>2220101</v>
      </c>
      <c r="B373" s="547" t="s">
        <v>132</v>
      </c>
      <c r="C373" s="548">
        <v>470</v>
      </c>
      <c r="D373" s="548">
        <v>470</v>
      </c>
      <c r="E373" s="548">
        <v>0</v>
      </c>
      <c r="F373" s="549"/>
      <c r="G373" s="549"/>
    </row>
    <row r="374" ht="23.1" customHeight="1" spans="1:7">
      <c r="A374" s="538">
        <v>2220102</v>
      </c>
      <c r="B374" s="547" t="s">
        <v>133</v>
      </c>
      <c r="C374" s="548">
        <v>64</v>
      </c>
      <c r="D374" s="548">
        <v>0</v>
      </c>
      <c r="E374" s="548">
        <v>64</v>
      </c>
      <c r="F374" s="549"/>
      <c r="G374" s="549"/>
    </row>
    <row r="375" ht="23.1" customHeight="1" spans="1:7">
      <c r="A375" s="538">
        <v>2220150</v>
      </c>
      <c r="B375" s="547" t="s">
        <v>135</v>
      </c>
      <c r="C375" s="548">
        <v>361</v>
      </c>
      <c r="D375" s="548">
        <v>328</v>
      </c>
      <c r="E375" s="548">
        <v>33</v>
      </c>
      <c r="F375" s="549"/>
      <c r="G375" s="549"/>
    </row>
    <row r="376" ht="23.1" customHeight="1" spans="1:7">
      <c r="A376" s="538">
        <v>22205</v>
      </c>
      <c r="B376" s="547" t="s">
        <v>394</v>
      </c>
      <c r="C376" s="548">
        <v>1000</v>
      </c>
      <c r="D376" s="548">
        <v>0</v>
      </c>
      <c r="E376" s="548">
        <v>1000</v>
      </c>
      <c r="F376" s="549"/>
      <c r="G376" s="549"/>
    </row>
    <row r="377" ht="23.1" customHeight="1" spans="1:7">
      <c r="A377" s="538">
        <v>2220599</v>
      </c>
      <c r="B377" s="547" t="s">
        <v>395</v>
      </c>
      <c r="C377" s="548">
        <v>1000</v>
      </c>
      <c r="D377" s="548">
        <v>0</v>
      </c>
      <c r="E377" s="548">
        <v>1000</v>
      </c>
      <c r="F377" s="549"/>
      <c r="G377" s="549"/>
    </row>
    <row r="378" ht="23.1" customHeight="1" spans="1:7">
      <c r="A378" s="538">
        <v>224</v>
      </c>
      <c r="B378" s="547" t="s">
        <v>45</v>
      </c>
      <c r="C378" s="548">
        <v>6153</v>
      </c>
      <c r="D378" s="548">
        <v>1825</v>
      </c>
      <c r="E378" s="548">
        <v>4328</v>
      </c>
      <c r="F378" s="549"/>
      <c r="G378" s="549"/>
    </row>
    <row r="379" ht="23.1" customHeight="1" spans="1:7">
      <c r="A379" s="538">
        <v>22401</v>
      </c>
      <c r="B379" s="547" t="s">
        <v>396</v>
      </c>
      <c r="C379" s="548">
        <v>1850</v>
      </c>
      <c r="D379" s="548">
        <v>1583</v>
      </c>
      <c r="E379" s="548">
        <v>267</v>
      </c>
      <c r="F379" s="549"/>
      <c r="G379" s="549"/>
    </row>
    <row r="380" ht="23.1" customHeight="1" spans="1:7">
      <c r="A380" s="538">
        <v>2240106</v>
      </c>
      <c r="B380" s="547" t="s">
        <v>397</v>
      </c>
      <c r="C380" s="548">
        <v>1599</v>
      </c>
      <c r="D380" s="548">
        <v>1583</v>
      </c>
      <c r="E380" s="548">
        <v>16</v>
      </c>
      <c r="F380" s="549"/>
      <c r="G380" s="549"/>
    </row>
    <row r="381" ht="23.1" customHeight="1" spans="1:7">
      <c r="A381" s="538">
        <v>22402</v>
      </c>
      <c r="B381" s="547" t="s">
        <v>398</v>
      </c>
      <c r="C381" s="548">
        <v>4061</v>
      </c>
      <c r="D381" s="548">
        <v>0</v>
      </c>
      <c r="E381" s="548">
        <v>4061</v>
      </c>
      <c r="F381" s="549"/>
      <c r="G381" s="549"/>
    </row>
    <row r="382" ht="23.1" customHeight="1" spans="1:7">
      <c r="A382" s="538">
        <v>2240201</v>
      </c>
      <c r="B382" s="547" t="s">
        <v>132</v>
      </c>
      <c r="C382" s="548">
        <v>4061</v>
      </c>
      <c r="D382" s="548">
        <v>0</v>
      </c>
      <c r="E382" s="548">
        <v>4061</v>
      </c>
      <c r="F382" s="549"/>
      <c r="G382" s="549"/>
    </row>
    <row r="383" ht="23.1" customHeight="1" spans="1:7">
      <c r="A383" s="538">
        <v>2240204</v>
      </c>
      <c r="B383" s="547" t="s">
        <v>399</v>
      </c>
      <c r="C383" s="548">
        <v>0</v>
      </c>
      <c r="D383" s="548" t="s">
        <v>139</v>
      </c>
      <c r="E383" s="548" t="s">
        <v>139</v>
      </c>
      <c r="F383" s="549"/>
      <c r="G383" s="549"/>
    </row>
    <row r="384" ht="23.1" customHeight="1" spans="1:7">
      <c r="A384" s="538">
        <v>22405</v>
      </c>
      <c r="B384" s="547" t="s">
        <v>400</v>
      </c>
      <c r="C384" s="548">
        <v>242</v>
      </c>
      <c r="D384" s="548">
        <v>242</v>
      </c>
      <c r="E384" s="548">
        <v>0</v>
      </c>
      <c r="F384" s="549"/>
      <c r="G384" s="549"/>
    </row>
    <row r="385" ht="23.1" customHeight="1" spans="1:7">
      <c r="A385" s="538">
        <v>2240501</v>
      </c>
      <c r="B385" s="547" t="s">
        <v>132</v>
      </c>
      <c r="C385" s="548">
        <v>224</v>
      </c>
      <c r="D385" s="548">
        <v>224</v>
      </c>
      <c r="E385" s="548">
        <v>0</v>
      </c>
      <c r="F385" s="549"/>
      <c r="G385" s="549"/>
    </row>
    <row r="386" ht="23.1" customHeight="1" spans="1:7">
      <c r="A386" s="538">
        <v>2240550</v>
      </c>
      <c r="B386" s="547" t="s">
        <v>401</v>
      </c>
      <c r="C386" s="548">
        <v>19</v>
      </c>
      <c r="D386" s="548">
        <v>19</v>
      </c>
      <c r="E386" s="548">
        <v>0</v>
      </c>
      <c r="F386" s="549"/>
      <c r="G386" s="549"/>
    </row>
    <row r="387" ht="23.1" customHeight="1" spans="1:7">
      <c r="A387" s="538">
        <v>227</v>
      </c>
      <c r="B387" s="547" t="s">
        <v>47</v>
      </c>
      <c r="C387" s="548">
        <v>20000</v>
      </c>
      <c r="D387" s="548">
        <v>0</v>
      </c>
      <c r="E387" s="548">
        <v>20000</v>
      </c>
      <c r="F387" s="549"/>
      <c r="G387" s="549"/>
    </row>
    <row r="388" ht="23.1" customHeight="1" spans="1:7">
      <c r="A388" s="538">
        <v>227</v>
      </c>
      <c r="B388" s="547" t="s">
        <v>402</v>
      </c>
      <c r="C388" s="548">
        <v>20000</v>
      </c>
      <c r="D388" s="548">
        <v>0</v>
      </c>
      <c r="E388" s="548">
        <v>20000</v>
      </c>
      <c r="F388" s="549"/>
      <c r="G388" s="549"/>
    </row>
    <row r="389" ht="23.1" customHeight="1" spans="1:7">
      <c r="A389" s="538">
        <v>229</v>
      </c>
      <c r="B389" s="547" t="s">
        <v>49</v>
      </c>
      <c r="C389" s="548">
        <v>125530</v>
      </c>
      <c r="D389" s="548">
        <v>125530</v>
      </c>
      <c r="E389" s="548"/>
      <c r="F389" s="549"/>
      <c r="G389" s="549"/>
    </row>
    <row r="390" ht="23.1" customHeight="1" spans="1:7">
      <c r="A390" s="538">
        <v>22902</v>
      </c>
      <c r="B390" s="547" t="s">
        <v>403</v>
      </c>
      <c r="C390" s="548">
        <v>85530</v>
      </c>
      <c r="D390" s="548">
        <v>85530</v>
      </c>
      <c r="E390" s="548"/>
      <c r="F390" s="549"/>
      <c r="G390" s="549"/>
    </row>
    <row r="391" ht="23.1" customHeight="1" spans="1:7">
      <c r="A391" s="538">
        <v>2290201</v>
      </c>
      <c r="B391" s="547" t="s">
        <v>404</v>
      </c>
      <c r="C391" s="548">
        <v>40000</v>
      </c>
      <c r="D391" s="548">
        <v>40000</v>
      </c>
      <c r="E391" s="548"/>
      <c r="F391" s="549"/>
      <c r="G391" s="549"/>
    </row>
    <row r="392" ht="23.1" customHeight="1" spans="1:7">
      <c r="A392" s="538">
        <v>231</v>
      </c>
      <c r="B392" s="547" t="s">
        <v>124</v>
      </c>
      <c r="C392" s="548">
        <v>606</v>
      </c>
      <c r="D392" s="548">
        <v>0</v>
      </c>
      <c r="E392" s="548">
        <v>606</v>
      </c>
      <c r="F392" s="549"/>
      <c r="G392" s="549"/>
    </row>
    <row r="393" ht="23.1" customHeight="1" spans="1:7">
      <c r="A393" s="538">
        <v>23103</v>
      </c>
      <c r="B393" s="547" t="s">
        <v>405</v>
      </c>
      <c r="C393" s="548">
        <v>606</v>
      </c>
      <c r="D393" s="548">
        <v>0</v>
      </c>
      <c r="E393" s="548">
        <v>606</v>
      </c>
      <c r="F393" s="549"/>
      <c r="G393" s="549"/>
    </row>
    <row r="394" ht="23.1" customHeight="1" spans="1:7">
      <c r="A394" s="538">
        <v>2310301</v>
      </c>
      <c r="B394" s="547" t="s">
        <v>406</v>
      </c>
      <c r="C394" s="548">
        <v>277</v>
      </c>
      <c r="D394" s="548">
        <v>0</v>
      </c>
      <c r="E394" s="548">
        <v>277</v>
      </c>
      <c r="F394" s="549"/>
      <c r="G394" s="549"/>
    </row>
    <row r="395" ht="23.1" customHeight="1" spans="1:7">
      <c r="A395" s="538">
        <v>2310302</v>
      </c>
      <c r="B395" s="547" t="s">
        <v>407</v>
      </c>
      <c r="C395" s="548">
        <v>295</v>
      </c>
      <c r="D395" s="548">
        <v>0</v>
      </c>
      <c r="E395" s="548">
        <v>295</v>
      </c>
      <c r="F395" s="549"/>
      <c r="G395" s="549"/>
    </row>
    <row r="396" ht="23.1" customHeight="1" spans="1:7">
      <c r="A396" s="538">
        <v>2310303</v>
      </c>
      <c r="B396" s="547" t="s">
        <v>408</v>
      </c>
      <c r="C396" s="548">
        <v>34</v>
      </c>
      <c r="D396" s="548">
        <v>0</v>
      </c>
      <c r="E396" s="548">
        <v>34</v>
      </c>
      <c r="F396" s="549"/>
      <c r="G396" s="549"/>
    </row>
    <row r="397" ht="23.1" customHeight="1" spans="1:7">
      <c r="A397" s="538">
        <v>232</v>
      </c>
      <c r="B397" s="547" t="s">
        <v>51</v>
      </c>
      <c r="C397" s="548">
        <v>16003</v>
      </c>
      <c r="D397" s="548">
        <v>0</v>
      </c>
      <c r="E397" s="548">
        <v>16003</v>
      </c>
      <c r="F397" s="549"/>
      <c r="G397" s="549"/>
    </row>
    <row r="398" ht="23.1" customHeight="1" spans="1:7">
      <c r="A398" s="538">
        <v>23203</v>
      </c>
      <c r="B398" s="547" t="s">
        <v>409</v>
      </c>
      <c r="C398" s="548">
        <v>16003</v>
      </c>
      <c r="D398" s="548">
        <v>0</v>
      </c>
      <c r="E398" s="548">
        <v>16003</v>
      </c>
      <c r="F398" s="549"/>
      <c r="G398" s="549"/>
    </row>
    <row r="399" ht="23.1" customHeight="1" spans="1:7">
      <c r="A399" s="538">
        <v>2320301</v>
      </c>
      <c r="B399" s="547" t="s">
        <v>410</v>
      </c>
      <c r="C399" s="548">
        <v>15772</v>
      </c>
      <c r="D399" s="548">
        <v>0</v>
      </c>
      <c r="E399" s="548">
        <v>15772</v>
      </c>
      <c r="F399" s="549"/>
      <c r="G399" s="549"/>
    </row>
    <row r="400" ht="23.1" customHeight="1" spans="1:7">
      <c r="A400" s="538">
        <v>2320302</v>
      </c>
      <c r="B400" s="547" t="s">
        <v>411</v>
      </c>
      <c r="C400" s="548">
        <v>61</v>
      </c>
      <c r="D400" s="548">
        <v>0</v>
      </c>
      <c r="E400" s="548">
        <v>61</v>
      </c>
      <c r="F400" s="549"/>
      <c r="G400" s="549"/>
    </row>
    <row r="401" ht="23.1" customHeight="1" spans="1:7">
      <c r="A401" s="538">
        <v>2320303</v>
      </c>
      <c r="B401" s="547" t="s">
        <v>412</v>
      </c>
      <c r="C401" s="548">
        <v>170</v>
      </c>
      <c r="D401" s="548">
        <v>0</v>
      </c>
      <c r="E401" s="548">
        <v>170</v>
      </c>
      <c r="F401" s="549"/>
      <c r="G401" s="549"/>
    </row>
    <row r="402" ht="23.1" customHeight="1" spans="1:7">
      <c r="A402" s="538">
        <v>233</v>
      </c>
      <c r="B402" s="547" t="s">
        <v>53</v>
      </c>
      <c r="C402" s="548">
        <v>100</v>
      </c>
      <c r="D402" s="548">
        <v>0</v>
      </c>
      <c r="E402" s="548">
        <v>100</v>
      </c>
      <c r="F402" s="549"/>
      <c r="G402" s="549"/>
    </row>
    <row r="403" ht="23.1" customHeight="1" spans="1:7">
      <c r="A403" s="538">
        <v>23303</v>
      </c>
      <c r="B403" s="547" t="s">
        <v>413</v>
      </c>
      <c r="C403" s="548">
        <v>100</v>
      </c>
      <c r="D403" s="548">
        <v>0</v>
      </c>
      <c r="E403" s="548">
        <v>100</v>
      </c>
      <c r="F403" s="549"/>
      <c r="G403" s="549"/>
    </row>
  </sheetData>
  <mergeCells count="2">
    <mergeCell ref="B2:E2"/>
    <mergeCell ref="D3:E3"/>
  </mergeCells>
  <printOptions horizontalCentered="1"/>
  <pageMargins left="1.10236220472441" right="1.10236220472441" top="1.45669291338583" bottom="1.37795275590551" header="0.511811023622047" footer="0.511811023622047"/>
  <pageSetup paperSize="9"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21" master=""/>
  <rangeList sheetStid="422" master=""/>
  <rangeList sheetStid="423" master=""/>
  <rangeList sheetStid="424" master=""/>
  <rangeList sheetStid="425" master=""/>
  <rangeList sheetStid="426" master=""/>
  <rangeList sheetStid="427" master=""/>
  <rangeList sheetStid="428" master=""/>
  <rangeList sheetStid="429" master=""/>
  <rangeList sheetStid="430" master=""/>
  <rangeList sheetStid="431" master=""/>
  <rangeList sheetStid="432" master="">
    <arrUserId title="区域2_1_3_1" rangeCreator="" othersAccessPermission="edit"/>
    <arrUserId title="区域2_20_1" rangeCreator="" othersAccessPermission="edit"/>
    <arrUserId title="区域2_3_1_1" rangeCreator="" othersAccessPermission="edit"/>
    <arrUserId title="区域2_5_1_1" rangeCreator="" othersAccessPermission="edit"/>
    <arrUserId title="区域2_6_1_1" rangeCreator="" othersAccessPermission="edit"/>
    <arrUserId title="区域2_9_1_1" rangeCreator="" othersAccessPermission="edit"/>
    <arrUserId title="区域2_8_1_1" rangeCreator="" othersAccessPermission="edit"/>
    <arrUserId title="区域2_1_1_1_1" rangeCreator="" othersAccessPermission="edit"/>
    <arrUserId title="区域2_2_1_1_1" rangeCreator="" othersAccessPermission="edit"/>
    <arrUserId title="区域2_11_1_1" rangeCreator="" othersAccessPermission="edit"/>
    <arrUserId title="区域1_1_1_1_1" rangeCreator="" othersAccessPermission="edit"/>
    <arrUserId title="区域1_2_1_1" rangeCreator="" othersAccessPermission="edit"/>
    <arrUserId title="区域1_3_1_1" rangeCreator="" othersAccessPermission="edit"/>
    <arrUserId title="区域2_12_1_1" rangeCreator="" othersAccessPermission="edit"/>
    <arrUserId title="区域2_1_2_1_1" rangeCreator="" othersAccessPermission="edit"/>
    <arrUserId title="区域2_14_1_1" rangeCreator="" othersAccessPermission="edit"/>
    <arrUserId title="区域2_15_1_1" rangeCreator="" othersAccessPermission="edit"/>
    <arrUserId title="区域2_16_1_1" rangeCreator="" othersAccessPermission="edit"/>
    <arrUserId title="区域2_17_1_1" rangeCreator="" othersAccessPermission="edit"/>
    <arrUserId title="区域2_18_1_1" rangeCreator="" othersAccessPermission="edit"/>
    <arrUserId title="区域2_2_2_1_1" rangeCreator="" othersAccessPermission="edit"/>
    <arrUserId title="区域2_19_1_1" rangeCreator="" othersAccessPermission="edit"/>
    <arrUserId title="区域1_1_2_1" rangeCreator="" othersAccessPermission="edit"/>
    <arrUserId title="区域2_3_1_1_1" rangeCreator="" othersAccessPermission="edit"/>
    <arrUserId title="区域2_5_1_1_1" rangeCreator="" othersAccessPermission="edit"/>
    <arrUserId title="区域2_6_1_1_1" rangeCreator="" othersAccessPermission="edit"/>
    <arrUserId title="区域2_6_1_1_2" rangeCreator="" othersAccessPermission="edit"/>
  </rangeList>
  <rangeList sheetStid="466" master=""/>
  <rangeList sheetStid="459" master=""/>
  <rangeList sheetStid="460" master=""/>
  <rangeList sheetStid="464" master=""/>
  <rangeList sheetStid="465" master=""/>
  <rangeList sheetStid="433" master="">
    <arrUserId title="区域2_2_1" rangeCreator="" othersAccessPermission="edit"/>
    <arrUserId title="区域1_1_1_1" rangeCreator="" othersAccessPermission="edit"/>
    <arrUserId title="区域1_2_1_1" rangeCreator="" othersAccessPermission="edit"/>
    <arrUserId title="区域2_1_1_1" rangeCreator="" othersAccessPermission="edit"/>
    <arrUserId title="区域1_3_1" rangeCreator="" othersAccessPermission="edit"/>
  </rangeList>
  <rangeList sheetStid="434" master="">
    <arrUserId title="区域1_1_1" rangeCreator="" othersAccessPermission="edit"/>
    <arrUserId title="区域1_2_1" rangeCreator="" othersAccessPermission="edit"/>
  </rangeList>
  <rangeList sheetStid="435" master="">
    <arrUserId title="区域1_3_2" rangeCreator="" othersAccessPermission="edit"/>
  </rangeList>
  <rangeList sheetStid="436" master="">
    <arrUserId title="区域3" rangeCreator="" othersAccessPermission="edit"/>
    <arrUserId title="区域2" rangeCreator="" othersAccessPermission="edit"/>
    <arrUserId title="区域1" rangeCreator="" othersAccessPermission="edit"/>
    <arrUserId title="区域2_1_1" rangeCreator="" othersAccessPermission="edit"/>
    <arrUserId title="区域2_2" rangeCreator="" othersAccessPermission="edit"/>
    <arrUserId title="区域1_1_2" rangeCreator="" othersAccessPermission="edit"/>
  </rangeList>
  <rangeList sheetStid="437" master="">
    <arrUserId title="区域1_1" rangeCreator="" othersAccessPermission="edit"/>
  </rangeList>
  <rangeList sheetStid="438" master="">
    <arrUserId title="区域3" rangeCreator="" othersAccessPermission="edit"/>
    <arrUserId title="区域1_1_2" rangeCreator="" othersAccessPermission="edit"/>
  </rangeList>
  <rangeList sheetStid="439" master=""/>
  <rangeList sheetStid="440" master="">
    <arrUserId title="区域1_1_1" rangeCreator="" othersAccessPermission="edit"/>
  </rangeList>
  <rangeList sheetStid="441" master=""/>
  <rangeList sheetStid="467" master=""/>
  <rangeList sheetStid="442" master=""/>
  <rangeList sheetStid="461" master=""/>
  <rangeList sheetStid="462" master=""/>
  <rangeList sheetStid="415" master=""/>
  <rangeList sheetStid="420" master=""/>
  <rangeList sheetStid="416" master=""/>
  <rangeList sheetStid="417" master=""/>
  <rangeList sheetStid="418" master=""/>
  <rangeList sheetStid="419" master=""/>
  <rangeList sheetStid="463" master=""/>
  <rangeList sheetStid="356" master=""/>
  <rangeList sheetStid="364" master=""/>
  <rangeList sheetStid="365" master=""/>
  <rangeList sheetStid="357" master=""/>
  <rangeList sheetStid="358" master=""/>
  <rangeList sheetStid="366" master=""/>
  <rangeList sheetStid="367" master=""/>
  <rangeList sheetStid="359" master=""/>
  <rangeList sheetStid="360" master=""/>
  <rangeList sheetStid="361" master=""/>
  <rangeList sheetStid="368" master=""/>
  <rangeList sheetStid="369" master=""/>
  <rangeList sheetStid="362" master=""/>
  <rangeList sheetStid="363" master=""/>
  <rangeList sheetStid="370" master=""/>
  <rangeList sheetStid="371" master=""/>
  <rangeList sheetStid="376" master=""/>
  <rangeList sheetStid="377"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预算处</Company>
  <Application>Microsoft Excel</Application>
  <HeadingPairs>
    <vt:vector size="2" baseType="variant">
      <vt:variant>
        <vt:lpstr>工作表</vt:lpstr>
      </vt:variant>
      <vt:variant>
        <vt:i4>55</vt:i4>
      </vt:variant>
    </vt:vector>
  </HeadingPairs>
  <TitlesOfParts>
    <vt:vector size="55" baseType="lpstr">
      <vt:lpstr>1.2024年全市预算收支表 (2)</vt:lpstr>
      <vt:lpstr>2.2024年全市预算收入表 (2)</vt:lpstr>
      <vt:lpstr>3.2024年全市预算支出表  (2)</vt:lpstr>
      <vt:lpstr>4.2024年市本级一般公共预算收支预算总表</vt:lpstr>
      <vt:lpstr>5.2024年市本级一般公共预算收入表 (2)</vt:lpstr>
      <vt:lpstr>6.2024年市本级一般公共预算支出表 (2)</vt:lpstr>
      <vt:lpstr>7.2024年市级收入表</vt:lpstr>
      <vt:lpstr>8.2024年市级支出表 (2)</vt:lpstr>
      <vt:lpstr>9.2024年市级支出明细 (2)</vt:lpstr>
      <vt:lpstr>10.2024年基本支出经济分类 (2)</vt:lpstr>
      <vt:lpstr>11.2024年市级支出总表</vt:lpstr>
      <vt:lpstr>12.2024年转移支付分项目 (2)</vt:lpstr>
      <vt:lpstr>13.转移支付分地区</vt:lpstr>
      <vt:lpstr>14.2023年和2024年政府一般债务余额情况表</vt:lpstr>
      <vt:lpstr>15.2023年地方政府一般债务分地区限额表</vt:lpstr>
      <vt:lpstr>16.三公经费预算表</vt:lpstr>
      <vt:lpstr>17.市本级基建支出</vt:lpstr>
      <vt:lpstr>18.2024全市基金收支预算 (2)</vt:lpstr>
      <vt:lpstr>19.2024全市基金收入预算  (2)</vt:lpstr>
      <vt:lpstr>20.2024全市基金支出预算  (2)</vt:lpstr>
      <vt:lpstr>21.2024年市本级基金收支预算 (2)</vt:lpstr>
      <vt:lpstr>22.2024年市本级政府性基金收入表 (2)</vt:lpstr>
      <vt:lpstr>23.2024年市本级政府性基金预算支出表 (2)</vt:lpstr>
      <vt:lpstr>24.2024年市级基金收入 (2)</vt:lpstr>
      <vt:lpstr>25.2024年市级基金支出 (2)</vt:lpstr>
      <vt:lpstr>26.2024市级基金支出明细 (2)</vt:lpstr>
      <vt:lpstr>27.2024年政府性基金转移支付表</vt:lpstr>
      <vt:lpstr>28.2024年政府性基金转移支付表(分地区)</vt:lpstr>
      <vt:lpstr>29.2023年和2024年政府专项债务余额情况表</vt:lpstr>
      <vt:lpstr>30.2023年政府专项债务分地区限额表</vt:lpstr>
      <vt:lpstr>31.2024全市国有资本收支预算</vt:lpstr>
      <vt:lpstr>32.2024全市国有资本收入预算</vt:lpstr>
      <vt:lpstr>33.2024全市国有资本支出预算 </vt:lpstr>
      <vt:lpstr>34.2024年市级国有资本经营收支预算表</vt:lpstr>
      <vt:lpstr>35.2024年市本级国有资本经营预算收入表 </vt:lpstr>
      <vt:lpstr>48.2024年市本级国有资本经营预算支出表</vt:lpstr>
      <vt:lpstr>36.2024年市本级国有资本经营预算支出表 (2)</vt:lpstr>
      <vt:lpstr>37.2023全市社保收支</vt:lpstr>
      <vt:lpstr>38.2023全市社保收入</vt:lpstr>
      <vt:lpstr>39.2023全市社保支出</vt:lpstr>
      <vt:lpstr>40.2023年全市社保基金结余执行表</vt:lpstr>
      <vt:lpstr>41.2023年市级社保收支</vt:lpstr>
      <vt:lpstr>42.2023年市级社保收入 </vt:lpstr>
      <vt:lpstr>43.2023年市级社保支出</vt:lpstr>
      <vt:lpstr>44.2023市级社保收入</vt:lpstr>
      <vt:lpstr>45.2023市级社保支出</vt:lpstr>
      <vt:lpstr>46.2024年全市社保</vt:lpstr>
      <vt:lpstr>47.2024年全市社保收入</vt:lpstr>
      <vt:lpstr>48.2024年全市社保 支出</vt:lpstr>
      <vt:lpstr>49.2024年全市社保基金结余预算表</vt:lpstr>
      <vt:lpstr>50.2024年市级社保</vt:lpstr>
      <vt:lpstr>51.2024年市本级社会保险基金收入表</vt:lpstr>
      <vt:lpstr>52.2024年市本级社会保险基金支出表</vt:lpstr>
      <vt:lpstr>53.2024年市本级社会保险基金本级收入表 </vt:lpstr>
      <vt:lpstr>54.2024年市本级社会保险基金本级支出表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李新建</dc:creator>
  <cp:lastModifiedBy>阿怀</cp:lastModifiedBy>
  <dcterms:created xsi:type="dcterms:W3CDTF">2002-01-21T01:24:00Z</dcterms:created>
  <cp:lastPrinted>2024-01-31T12:55:00Z</cp:lastPrinted>
  <dcterms:modified xsi:type="dcterms:W3CDTF">2024-04-15T07:19:40Z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85C75A3DE17848009F6688B2CB1D0A10</vt:lpwstr>
  </property>
</Properties>
</file>